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Документы на сайт НОО 2025-2026\"/>
    </mc:Choice>
  </mc:AlternateContent>
  <xr:revisionPtr revIDLastSave="0" documentId="13_ncr:1_{79A3DBD0-E936-4D72-AA8F-63A71F7277E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N154" i="1" l="1"/>
  <c r="AM154" i="1"/>
  <c r="AO154" i="1" s="1"/>
  <c r="AN153" i="1"/>
  <c r="AM153" i="1"/>
  <c r="AN152" i="1"/>
  <c r="AM152" i="1"/>
  <c r="AN151" i="1"/>
  <c r="AO151" i="1" s="1"/>
  <c r="AN150" i="1"/>
  <c r="AO150" i="1" s="1"/>
  <c r="AN149" i="1"/>
  <c r="AN148" i="1"/>
  <c r="AN147" i="1"/>
  <c r="AO147" i="1" s="1"/>
  <c r="AN146" i="1"/>
  <c r="AO146" i="1" s="1"/>
  <c r="AN145" i="1"/>
  <c r="AN144" i="1"/>
  <c r="AN143" i="1"/>
  <c r="AO143" i="1" s="1"/>
  <c r="AN142" i="1"/>
  <c r="AO142" i="1" s="1"/>
  <c r="AN141" i="1"/>
  <c r="AN140" i="1"/>
  <c r="AN139" i="1"/>
  <c r="AO139" i="1" s="1"/>
  <c r="AN138" i="1"/>
  <c r="AO138" i="1" s="1"/>
  <c r="AN137" i="1"/>
  <c r="AN136" i="1"/>
  <c r="AN135" i="1"/>
  <c r="AO135" i="1" s="1"/>
  <c r="AN134" i="1"/>
  <c r="AO134" i="1" s="1"/>
  <c r="AN133" i="1"/>
  <c r="AN132" i="1"/>
  <c r="AN131" i="1"/>
  <c r="AO131" i="1" s="1"/>
  <c r="AN130" i="1"/>
  <c r="AO130" i="1" s="1"/>
  <c r="AN129" i="1"/>
  <c r="AN128" i="1"/>
  <c r="AN127" i="1"/>
  <c r="AO127" i="1" s="1"/>
  <c r="AN126" i="1"/>
  <c r="AO126" i="1" s="1"/>
  <c r="AN125" i="1"/>
  <c r="AN113" i="1"/>
  <c r="AM113" i="1"/>
  <c r="AN112" i="1"/>
  <c r="AM112" i="1"/>
  <c r="AN111" i="1"/>
  <c r="AM111" i="1"/>
  <c r="AN110" i="1"/>
  <c r="AM110" i="1"/>
  <c r="AN109" i="1"/>
  <c r="AM109" i="1"/>
  <c r="AN108" i="1"/>
  <c r="AM108" i="1"/>
  <c r="AN107" i="1"/>
  <c r="AM107" i="1"/>
  <c r="AN106" i="1"/>
  <c r="AM106" i="1"/>
  <c r="AN105" i="1"/>
  <c r="AM105" i="1"/>
  <c r="AN104" i="1"/>
  <c r="AM104" i="1"/>
  <c r="AN103" i="1"/>
  <c r="AM103" i="1"/>
  <c r="AN102" i="1"/>
  <c r="AM102" i="1"/>
  <c r="AN101" i="1"/>
  <c r="AM101" i="1"/>
  <c r="AN100" i="1"/>
  <c r="AM100" i="1"/>
  <c r="AN99" i="1"/>
  <c r="AM99" i="1"/>
  <c r="AN98" i="1"/>
  <c r="AM98" i="1"/>
  <c r="AN97" i="1"/>
  <c r="AM97" i="1"/>
  <c r="AN96" i="1"/>
  <c r="AM96" i="1"/>
  <c r="AN95" i="1"/>
  <c r="AM95" i="1"/>
  <c r="AN94" i="1"/>
  <c r="AM94" i="1"/>
  <c r="AN93" i="1"/>
  <c r="AM93" i="1"/>
  <c r="AN92" i="1"/>
  <c r="AM92" i="1"/>
  <c r="AN91" i="1"/>
  <c r="AM91" i="1"/>
  <c r="AN90" i="1"/>
  <c r="AM90" i="1"/>
  <c r="AN89" i="1"/>
  <c r="AM89" i="1"/>
  <c r="AN88" i="1"/>
  <c r="AM88" i="1"/>
  <c r="AN87" i="1"/>
  <c r="AM87" i="1"/>
  <c r="AN75" i="1"/>
  <c r="AM75" i="1"/>
  <c r="AN73" i="1"/>
  <c r="AM73" i="1"/>
  <c r="AO73" i="1" s="1"/>
  <c r="AN72" i="1"/>
  <c r="AM72" i="1"/>
  <c r="AN71" i="1"/>
  <c r="AM71" i="1"/>
  <c r="AN69" i="1"/>
  <c r="AM69" i="1"/>
  <c r="AN68" i="1"/>
  <c r="AM68" i="1"/>
  <c r="AN67" i="1"/>
  <c r="AM67" i="1"/>
  <c r="AN65" i="1"/>
  <c r="AM65" i="1"/>
  <c r="AN64" i="1"/>
  <c r="AM64" i="1"/>
  <c r="AN63" i="1"/>
  <c r="AM63" i="1"/>
  <c r="AO63" i="1" s="1"/>
  <c r="AN61" i="1"/>
  <c r="AM61" i="1"/>
  <c r="AN60" i="1"/>
  <c r="AM60" i="1"/>
  <c r="AN59" i="1"/>
  <c r="AM59" i="1"/>
  <c r="AN57" i="1"/>
  <c r="AM57" i="1"/>
  <c r="AN56" i="1"/>
  <c r="AM56" i="1"/>
  <c r="AN55" i="1"/>
  <c r="AM55" i="1"/>
  <c r="AN53" i="1"/>
  <c r="AM53" i="1"/>
  <c r="AN52" i="1"/>
  <c r="AM52" i="1"/>
  <c r="AN51" i="1"/>
  <c r="AM51" i="1"/>
  <c r="AN49" i="1"/>
  <c r="AM49" i="1"/>
  <c r="AN48" i="1"/>
  <c r="AM48" i="1"/>
  <c r="AN47" i="1"/>
  <c r="AM47" i="1"/>
  <c r="AN45" i="1"/>
  <c r="AM45" i="1"/>
  <c r="AN44" i="1"/>
  <c r="AM44" i="1"/>
  <c r="AN43" i="1"/>
  <c r="AM43" i="1"/>
  <c r="AN41" i="1"/>
  <c r="AM41" i="1"/>
  <c r="AN40" i="1"/>
  <c r="AM40" i="1"/>
  <c r="AN27" i="1"/>
  <c r="AM27" i="1"/>
  <c r="AN26" i="1"/>
  <c r="AM26" i="1"/>
  <c r="AN25" i="1"/>
  <c r="AM25" i="1"/>
  <c r="AN24" i="1"/>
  <c r="AM24" i="1"/>
  <c r="AN23" i="1"/>
  <c r="AM23" i="1"/>
  <c r="AN22" i="1"/>
  <c r="AM22" i="1"/>
  <c r="AN21" i="1"/>
  <c r="AM21" i="1"/>
  <c r="AN20" i="1"/>
  <c r="AM20" i="1"/>
  <c r="AN19" i="1"/>
  <c r="AM19" i="1"/>
  <c r="AN18" i="1"/>
  <c r="AM18" i="1"/>
  <c r="AN17" i="1"/>
  <c r="AM17" i="1"/>
  <c r="AN16" i="1"/>
  <c r="AM16" i="1"/>
  <c r="AN15" i="1"/>
  <c r="AM15" i="1"/>
  <c r="AN14" i="1"/>
  <c r="AM14" i="1"/>
  <c r="AN13" i="1"/>
  <c r="AM13" i="1"/>
  <c r="AN12" i="1"/>
  <c r="AM12" i="1"/>
  <c r="AO59" i="1" l="1"/>
  <c r="AO61" i="1"/>
  <c r="AO64" i="1"/>
  <c r="AO69" i="1"/>
  <c r="AO72" i="1"/>
  <c r="AO75" i="1"/>
  <c r="AO55" i="1"/>
  <c r="AO65" i="1"/>
  <c r="AO12" i="1"/>
  <c r="AO13" i="1"/>
  <c r="AO15" i="1"/>
  <c r="AO17" i="1"/>
  <c r="AO26" i="1"/>
  <c r="AO40" i="1"/>
  <c r="AO41" i="1"/>
  <c r="AO43" i="1"/>
  <c r="AO44" i="1"/>
  <c r="AO45" i="1"/>
  <c r="AO47" i="1"/>
  <c r="AO48" i="1"/>
  <c r="AO49" i="1"/>
  <c r="AO51" i="1"/>
  <c r="AO52" i="1"/>
  <c r="AO53" i="1"/>
  <c r="AO56" i="1"/>
  <c r="AO57" i="1"/>
  <c r="AO60" i="1"/>
  <c r="AO67" i="1"/>
  <c r="AO68" i="1"/>
  <c r="AO71" i="1"/>
  <c r="AO87" i="1"/>
  <c r="AO88" i="1"/>
  <c r="AO89" i="1"/>
  <c r="AO90" i="1"/>
  <c r="AO91" i="1"/>
  <c r="AO92" i="1"/>
  <c r="AO93" i="1"/>
  <c r="AO94" i="1"/>
  <c r="AO95" i="1"/>
  <c r="AO96" i="1"/>
  <c r="AO97" i="1"/>
  <c r="AO98" i="1"/>
  <c r="AO99" i="1"/>
  <c r="AO100" i="1"/>
  <c r="AO101" i="1"/>
  <c r="AO102" i="1"/>
  <c r="AO103" i="1"/>
  <c r="AO104" i="1"/>
  <c r="AO105" i="1"/>
  <c r="AO106" i="1"/>
  <c r="AO107" i="1"/>
  <c r="AO108" i="1"/>
  <c r="AO109" i="1"/>
  <c r="AO110" i="1"/>
  <c r="AO111" i="1"/>
  <c r="AO112" i="1"/>
  <c r="AO113" i="1"/>
  <c r="AO125" i="1"/>
  <c r="AO128" i="1"/>
  <c r="AO129" i="1"/>
  <c r="AO132" i="1"/>
  <c r="AO133" i="1"/>
  <c r="AO136" i="1"/>
  <c r="AO137" i="1"/>
  <c r="AO140" i="1"/>
  <c r="AO141" i="1"/>
  <c r="AO144" i="1"/>
  <c r="AO145" i="1"/>
  <c r="AO148" i="1"/>
  <c r="AO149" i="1"/>
  <c r="AO152" i="1"/>
  <c r="AO153" i="1"/>
  <c r="AO21" i="1"/>
  <c r="AO25" i="1"/>
  <c r="AO27" i="1"/>
  <c r="AO14" i="1"/>
  <c r="AO16" i="1"/>
  <c r="AO18" i="1"/>
  <c r="AO22" i="1"/>
  <c r="AO20" i="1"/>
  <c r="AO23" i="1"/>
  <c r="AO24" i="1"/>
  <c r="AO19" i="1"/>
</calcChain>
</file>

<file path=xl/sharedStrings.xml><?xml version="1.0" encoding="utf-8"?>
<sst xmlns="http://schemas.openxmlformats.org/spreadsheetml/2006/main" count="614" uniqueCount="76">
  <si>
    <t>НП</t>
  </si>
  <si>
    <t>ОО</t>
  </si>
  <si>
    <t>Утверждено</t>
  </si>
  <si>
    <t>Приказ №</t>
  </si>
  <si>
    <t>Приказ об изменениях</t>
  </si>
  <si>
    <t>Дата утверждения</t>
  </si>
  <si>
    <t xml:space="preserve">Дата изменений </t>
  </si>
  <si>
    <t>Период (полугодие, год)</t>
  </si>
  <si>
    <t>г. Михайловск</t>
  </si>
  <si>
    <t>МАОУ СШ №1 г. Михайловска</t>
  </si>
  <si>
    <t>01.09.2025 г.</t>
  </si>
  <si>
    <t>2025-2026 учебный год</t>
  </si>
  <si>
    <t>Определение оценочных процедур (ОП):</t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</si>
  <si>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</si>
  <si>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t>Внутренняя оценочная процедура:</t>
  </si>
  <si>
    <t>Список сокращений видов ОП:</t>
  </si>
  <si>
    <t>РСИ - региональное сопоставительное исследование</t>
  </si>
  <si>
    <t>ВПР -Всероссийская проверочная работа, НСИКО - национальные сопоставительные исследования качества образования</t>
  </si>
  <si>
    <t>1 класс</t>
  </si>
  <si>
    <t>2025/2026 учебный год</t>
  </si>
  <si>
    <t>Всего оценочных процедур за учебный год</t>
  </si>
  <si>
    <t>Количество часов по УП</t>
  </si>
  <si>
    <t>% соотношения количества оценочных процедур к количеству часов по УП</t>
  </si>
  <si>
    <t>Оценочная процедура/предмет</t>
  </si>
  <si>
    <t>класс</t>
  </si>
  <si>
    <t>месяц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</si>
  <si>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</si>
  <si>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</si>
  <si>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</si>
  <si>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</si>
  <si>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</si>
  <si>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</si>
  <si>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</si>
  <si>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</si>
  <si>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</si>
  <si>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неделя</t>
  </si>
  <si>
    <t xml:space="preserve">Оценочные 
процедуры </t>
  </si>
  <si>
    <t>Русский язык</t>
  </si>
  <si>
    <t>1а</t>
  </si>
  <si>
    <t>1б</t>
  </si>
  <si>
    <t>Математика</t>
  </si>
  <si>
    <t>Литературное чтение</t>
  </si>
  <si>
    <t>Окружающий мир</t>
  </si>
  <si>
    <t>ИЗО</t>
  </si>
  <si>
    <t>Музыка</t>
  </si>
  <si>
    <t>Физическая культура</t>
  </si>
  <si>
    <t>2 класс</t>
  </si>
  <si>
    <t>Оценочные 
процедуры ОО</t>
  </si>
  <si>
    <t>2а</t>
  </si>
  <si>
    <t>2б</t>
  </si>
  <si>
    <t>2в</t>
  </si>
  <si>
    <t>2г</t>
  </si>
  <si>
    <t>Иностранный язык (английский язык)</t>
  </si>
  <si>
    <t>3 класс</t>
  </si>
  <si>
    <t>3а</t>
  </si>
  <si>
    <t>3б</t>
  </si>
  <si>
    <t>3в</t>
  </si>
  <si>
    <t>4 класс</t>
  </si>
  <si>
    <t>4а</t>
  </si>
  <si>
    <t>4б</t>
  </si>
  <si>
    <t>4в</t>
  </si>
  <si>
    <t>Основы религиозных культур и светской этики</t>
  </si>
  <si>
    <t>ВКР</t>
  </si>
  <si>
    <t>КР - контрольная работа, ПР - проверочная работа, ДР - диагностическая работа, ВКР - входная контрольная работа</t>
  </si>
  <si>
    <t>Труд (технология)</t>
  </si>
  <si>
    <t>КР</t>
  </si>
  <si>
    <t>*По физической культуре проводится мониторинг физической подготовленности обучающихся в начале учебного года (сентябрь) и в конце учебного года (май)</t>
  </si>
  <si>
    <t>ПР</t>
  </si>
  <si>
    <t>55 од</t>
  </si>
  <si>
    <t>ВПР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</si>
  <si>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</si>
  <si>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</si>
  <si>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минут). Контрольные работы проводятся, начиная со 2 класса.</t>
  </si>
  <si>
    <r>
      <t xml:space="preserve">*В первых классах на второй неделе сентября проводится на уровне ОО  </t>
    </r>
    <r>
      <rPr>
        <b/>
        <sz val="11"/>
        <color theme="1"/>
        <rFont val="Calibri"/>
        <family val="2"/>
        <charset val="204"/>
        <scheme val="minor"/>
      </rPr>
      <t xml:space="preserve">стартовая диагностика </t>
    </r>
    <r>
      <rPr>
        <sz val="11"/>
        <color theme="1"/>
        <rFont val="Calibri"/>
        <family val="2"/>
        <charset val="204"/>
        <scheme val="minor"/>
      </rPr>
      <t>по выявлению уровня подготовки обучающихся к школьному обучению.</t>
    </r>
  </si>
  <si>
    <t>Положения рекомендаций Рособрнадзора:</t>
  </si>
  <si>
    <t>23                    доп. каникулы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</si>
</sst>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sz val="2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4" fillId="0" borderId="0" xfId="0" applyFont="1"/>
    <xf numFmtId="49" fontId="4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 wrapText="1"/>
    </xf>
    <xf numFmtId="0" fontId="4" fillId="0" borderId="1" xfId="0" applyFont="1" applyBorder="1"/>
    <xf numFmtId="49" fontId="4" fillId="0" borderId="2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1" xfId="0" applyBorder="1"/>
    <xf numFmtId="49" fontId="5" fillId="0" borderId="4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2" fillId="0" borderId="0" xfId="0" applyFont="1" applyAlignment="1">
      <alignment wrapText="1"/>
    </xf>
    <xf numFmtId="49" fontId="4" fillId="0" borderId="0" xfId="0" applyNumberFormat="1" applyFont="1" applyAlignment="1">
      <alignment vertical="center"/>
    </xf>
    <xf numFmtId="49" fontId="5" fillId="0" borderId="1" xfId="0" applyNumberFormat="1" applyFont="1" applyBorder="1" applyAlignment="1">
      <alignment vertical="center"/>
    </xf>
    <xf numFmtId="49" fontId="8" fillId="0" borderId="0" xfId="0" applyNumberFormat="1" applyFont="1" applyAlignment="1">
      <alignment vertical="center" wrapText="1"/>
    </xf>
    <xf numFmtId="0" fontId="4" fillId="5" borderId="9" xfId="0" applyFont="1" applyFill="1" applyBorder="1" applyAlignment="1">
      <alignment vertical="center"/>
    </xf>
    <xf numFmtId="0" fontId="4" fillId="0" borderId="9" xfId="0" applyFont="1" applyBorder="1"/>
    <xf numFmtId="0" fontId="4" fillId="0" borderId="0" xfId="0" applyFont="1" applyAlignment="1">
      <alignment wrapText="1"/>
    </xf>
    <xf numFmtId="0" fontId="4" fillId="3" borderId="0" xfId="0" applyFont="1" applyFill="1" applyAlignment="1">
      <alignment vertical="center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Border="1"/>
    <xf numFmtId="0" fontId="0" fillId="0" borderId="9" xfId="0" applyBorder="1"/>
    <xf numFmtId="0" fontId="11" fillId="6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9" fontId="3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6" borderId="7" xfId="0" applyFont="1" applyFill="1" applyBorder="1" applyAlignment="1">
      <alignment vertical="center" wrapText="1"/>
    </xf>
    <xf numFmtId="0" fontId="11" fillId="6" borderId="2" xfId="0" applyFont="1" applyFill="1" applyBorder="1" applyAlignment="1">
      <alignment vertical="center" wrapText="1"/>
    </xf>
    <xf numFmtId="0" fontId="11" fillId="6" borderId="15" xfId="0" applyFont="1" applyFill="1" applyBorder="1" applyAlignment="1">
      <alignment vertical="center" wrapText="1"/>
    </xf>
    <xf numFmtId="0" fontId="11" fillId="6" borderId="14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0" fillId="0" borderId="9" xfId="0" applyBorder="1" applyAlignment="1"/>
    <xf numFmtId="0" fontId="11" fillId="0" borderId="7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0" fillId="6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6" borderId="7" xfId="0" applyFont="1" applyFill="1" applyBorder="1" applyAlignment="1">
      <alignment horizontal="left" vertical="center" wrapText="1"/>
    </xf>
    <xf numFmtId="0" fontId="4" fillId="4" borderId="1" xfId="0" applyFont="1" applyFill="1" applyBorder="1"/>
    <xf numFmtId="0" fontId="11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/>
    </xf>
    <xf numFmtId="0" fontId="11" fillId="0" borderId="5" xfId="0" applyFont="1" applyBorder="1" applyAlignment="1">
      <alignment horizontal="center" vertical="center" wrapText="1"/>
    </xf>
    <xf numFmtId="0" fontId="4" fillId="0" borderId="7" xfId="0" applyFont="1" applyBorder="1"/>
    <xf numFmtId="0" fontId="0" fillId="0" borderId="7" xfId="0" applyBorder="1"/>
    <xf numFmtId="0" fontId="11" fillId="2" borderId="1" xfId="0" applyFont="1" applyFill="1" applyBorder="1" applyAlignment="1">
      <alignment horizontal="center" vertical="center" wrapText="1"/>
    </xf>
    <xf numFmtId="0" fontId="4" fillId="4" borderId="0" xfId="0" applyFont="1" applyFill="1"/>
    <xf numFmtId="0" fontId="0" fillId="0" borderId="5" xfId="0" applyBorder="1"/>
    <xf numFmtId="9" fontId="4" fillId="0" borderId="1" xfId="1" applyNumberFormat="1" applyFont="1" applyBorder="1"/>
    <xf numFmtId="49" fontId="4" fillId="2" borderId="7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4" borderId="7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textRotation="90" wrapText="1"/>
    </xf>
    <xf numFmtId="0" fontId="11" fillId="7" borderId="15" xfId="0" applyFont="1" applyFill="1" applyBorder="1" applyAlignment="1">
      <alignment horizontal="center" vertical="center" textRotation="90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textRotation="90" wrapText="1"/>
    </xf>
    <xf numFmtId="0" fontId="12" fillId="6" borderId="5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55"/>
  <sheetViews>
    <sheetView tabSelected="1" topLeftCell="M136" workbookViewId="0">
      <selection activeCell="I29" sqref="I29"/>
    </sheetView>
  </sheetViews>
  <sheetFormatPr defaultRowHeight="15" x14ac:dyDescent="0.25"/>
  <cols>
    <col min="1" max="1" width="8.7109375" customWidth="1"/>
    <col min="2" max="2" width="14.140625" customWidth="1"/>
    <col min="39" max="39" width="14.42578125" customWidth="1"/>
    <col min="41" max="41" width="19.5703125" customWidth="1"/>
  </cols>
  <sheetData>
    <row r="1" spans="1:43" ht="26.25" x14ac:dyDescent="0.4">
      <c r="A1" s="1" t="s">
        <v>0</v>
      </c>
      <c r="B1" s="2" t="s">
        <v>8</v>
      </c>
      <c r="C1" s="3"/>
      <c r="D1" s="4"/>
      <c r="G1" s="14" t="s">
        <v>12</v>
      </c>
      <c r="H1" s="15"/>
      <c r="I1" s="16"/>
      <c r="J1" s="16"/>
      <c r="K1" s="16"/>
      <c r="L1" s="5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5"/>
      <c r="AJ1" s="5"/>
      <c r="AK1" s="5"/>
      <c r="AL1" s="12"/>
      <c r="AM1" s="17"/>
      <c r="AN1" s="17"/>
      <c r="AO1" s="17"/>
      <c r="AP1" s="5"/>
      <c r="AQ1" s="5"/>
    </row>
    <row r="2" spans="1:43" ht="45.75" customHeight="1" x14ac:dyDescent="0.25">
      <c r="A2" s="1" t="s">
        <v>1</v>
      </c>
      <c r="B2" s="87" t="s">
        <v>9</v>
      </c>
      <c r="C2" s="88"/>
      <c r="D2" s="88"/>
      <c r="G2" s="89" t="s">
        <v>13</v>
      </c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1"/>
      <c r="X2" s="92" t="s">
        <v>14</v>
      </c>
      <c r="Y2" s="93"/>
      <c r="Z2" s="93"/>
      <c r="AA2" s="93"/>
      <c r="AB2" s="94"/>
      <c r="AC2" s="71" t="s">
        <v>72</v>
      </c>
      <c r="AD2" s="72"/>
      <c r="AE2" s="72"/>
      <c r="AF2" s="72"/>
      <c r="AG2" s="72"/>
      <c r="AH2" s="72"/>
      <c r="AI2" s="72"/>
      <c r="AJ2" s="72"/>
      <c r="AK2" s="72"/>
      <c r="AL2" s="72"/>
      <c r="AM2" s="67"/>
      <c r="AN2" s="18"/>
      <c r="AO2" s="5"/>
      <c r="AP2" s="5"/>
      <c r="AQ2" s="19"/>
    </row>
    <row r="3" spans="1:43" ht="15.75" x14ac:dyDescent="0.25">
      <c r="A3" s="5"/>
      <c r="B3" s="85" t="s">
        <v>2</v>
      </c>
      <c r="C3" s="85"/>
      <c r="D3" s="5"/>
      <c r="G3" s="20" t="s">
        <v>74</v>
      </c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77" t="s">
        <v>71</v>
      </c>
      <c r="Y3" s="78"/>
      <c r="Z3" s="78"/>
      <c r="AA3" s="78"/>
      <c r="AB3" s="79"/>
      <c r="AC3" s="73"/>
      <c r="AD3" s="74"/>
      <c r="AE3" s="74"/>
      <c r="AF3" s="74"/>
      <c r="AG3" s="74"/>
      <c r="AH3" s="74"/>
      <c r="AI3" s="74"/>
      <c r="AJ3" s="74"/>
      <c r="AK3" s="74"/>
      <c r="AL3" s="74"/>
      <c r="AM3" s="68"/>
      <c r="AN3" s="5"/>
      <c r="AO3" s="5"/>
      <c r="AP3" s="5"/>
      <c r="AQ3" s="19"/>
    </row>
    <row r="4" spans="1:43" ht="24" x14ac:dyDescent="0.25">
      <c r="A4" s="6" t="s">
        <v>3</v>
      </c>
      <c r="B4" s="2" t="s">
        <v>68</v>
      </c>
      <c r="C4" s="7" t="s">
        <v>4</v>
      </c>
      <c r="D4" s="8"/>
      <c r="E4" s="13"/>
      <c r="G4" s="82" t="s">
        <v>70</v>
      </c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0"/>
      <c r="Y4" s="80"/>
      <c r="Z4" s="80"/>
      <c r="AA4" s="80"/>
      <c r="AB4" s="81"/>
      <c r="AC4" s="75"/>
      <c r="AD4" s="76"/>
      <c r="AE4" s="76"/>
      <c r="AF4" s="76"/>
      <c r="AG4" s="76"/>
      <c r="AH4" s="76"/>
      <c r="AI4" s="76"/>
      <c r="AJ4" s="76"/>
      <c r="AK4" s="76"/>
      <c r="AL4" s="76"/>
      <c r="AM4" s="69"/>
      <c r="AN4" s="5"/>
      <c r="AO4" s="5"/>
      <c r="AP4" s="5"/>
      <c r="AQ4" s="19"/>
    </row>
    <row r="5" spans="1:43" ht="38.25" x14ac:dyDescent="0.25">
      <c r="A5" s="9" t="s">
        <v>5</v>
      </c>
      <c r="B5" s="12" t="s">
        <v>10</v>
      </c>
      <c r="C5" s="7" t="s">
        <v>6</v>
      </c>
      <c r="D5" s="10"/>
      <c r="E5" s="13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3" t="s">
        <v>15</v>
      </c>
      <c r="Y5" s="84"/>
      <c r="Z5" s="84"/>
      <c r="AA5" s="84"/>
      <c r="AB5" s="84"/>
      <c r="AC5" s="22" t="s">
        <v>63</v>
      </c>
      <c r="AD5" s="23"/>
      <c r="AE5" s="23"/>
      <c r="AF5" s="23"/>
      <c r="AG5" s="23"/>
      <c r="AH5" s="12"/>
      <c r="AI5" s="5"/>
      <c r="AJ5" s="5"/>
      <c r="AK5" s="5"/>
      <c r="AL5" s="5"/>
      <c r="AM5" s="5"/>
      <c r="AN5" s="5"/>
      <c r="AO5" s="5"/>
      <c r="AP5" s="5"/>
      <c r="AQ5" s="5"/>
    </row>
    <row r="6" spans="1:43" ht="32.25" customHeight="1" x14ac:dyDescent="0.25">
      <c r="A6" s="86" t="s">
        <v>7</v>
      </c>
      <c r="B6" s="86"/>
      <c r="C6" s="10" t="s">
        <v>11</v>
      </c>
      <c r="D6" s="10"/>
      <c r="E6" s="13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5"/>
      <c r="Y6" s="24"/>
      <c r="Z6" s="5"/>
      <c r="AA6" s="5"/>
      <c r="AB6" s="24"/>
      <c r="AC6" s="25" t="s">
        <v>16</v>
      </c>
      <c r="AD6" s="5"/>
      <c r="AE6" s="5"/>
      <c r="AF6" s="5"/>
      <c r="AG6" s="5"/>
      <c r="AH6" s="5"/>
      <c r="AI6" s="5"/>
      <c r="AJ6" s="5"/>
      <c r="AK6" s="5"/>
      <c r="AL6" s="5"/>
      <c r="AM6" s="26"/>
      <c r="AN6" s="26"/>
      <c r="AO6" s="5"/>
      <c r="AP6" s="5"/>
      <c r="AQ6" s="5"/>
    </row>
    <row r="7" spans="1:43" ht="15.75" x14ac:dyDescent="0.25">
      <c r="G7" s="31"/>
      <c r="H7" s="31"/>
      <c r="I7" s="23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30"/>
      <c r="Y7" s="5"/>
      <c r="Z7" s="27"/>
      <c r="AA7" s="27"/>
      <c r="AB7" s="27"/>
      <c r="AC7" s="28" t="s">
        <v>17</v>
      </c>
      <c r="AD7" s="26"/>
      <c r="AE7" s="26"/>
      <c r="AF7" s="26"/>
      <c r="AG7" s="26"/>
      <c r="AH7" s="26"/>
      <c r="AI7" s="26"/>
      <c r="AJ7" s="26"/>
      <c r="AK7" s="12"/>
      <c r="AL7" s="29"/>
      <c r="AM7" s="26"/>
      <c r="AN7" s="26"/>
      <c r="AO7" s="12"/>
      <c r="AP7" s="5"/>
      <c r="AQ7" s="5"/>
    </row>
    <row r="9" spans="1:43" ht="26.25" customHeight="1" x14ac:dyDescent="0.25">
      <c r="A9" s="115" t="s">
        <v>18</v>
      </c>
      <c r="B9" s="115"/>
      <c r="C9" s="115"/>
      <c r="D9" s="115"/>
      <c r="E9" s="118" t="s">
        <v>19</v>
      </c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20"/>
      <c r="AM9" s="95" t="s">
        <v>20</v>
      </c>
      <c r="AN9" s="95" t="s">
        <v>21</v>
      </c>
      <c r="AO9" s="100" t="s">
        <v>22</v>
      </c>
    </row>
    <row r="10" spans="1:43" x14ac:dyDescent="0.25">
      <c r="A10" s="101" t="s">
        <v>23</v>
      </c>
      <c r="B10" s="102"/>
      <c r="C10" s="96" t="s">
        <v>24</v>
      </c>
      <c r="D10" s="32" t="s">
        <v>25</v>
      </c>
      <c r="E10" s="105" t="s">
        <v>26</v>
      </c>
      <c r="F10" s="105"/>
      <c r="G10" s="105"/>
      <c r="H10" s="105"/>
      <c r="I10" s="105" t="s">
        <v>27</v>
      </c>
      <c r="J10" s="105"/>
      <c r="K10" s="105"/>
      <c r="L10" s="105"/>
      <c r="M10" s="105" t="s">
        <v>28</v>
      </c>
      <c r="N10" s="105"/>
      <c r="O10" s="105"/>
      <c r="P10" s="105"/>
      <c r="Q10" s="105" t="s">
        <v>29</v>
      </c>
      <c r="R10" s="105"/>
      <c r="S10" s="105"/>
      <c r="T10" s="105"/>
      <c r="U10" s="105" t="s">
        <v>30</v>
      </c>
      <c r="V10" s="105"/>
      <c r="W10" s="105"/>
      <c r="X10" s="105" t="s">
        <v>31</v>
      </c>
      <c r="Y10" s="105"/>
      <c r="Z10" s="105"/>
      <c r="AA10" s="105"/>
      <c r="AB10" s="108" t="s">
        <v>32</v>
      </c>
      <c r="AC10" s="109"/>
      <c r="AD10" s="109"/>
      <c r="AE10" s="110"/>
      <c r="AF10" s="108" t="s">
        <v>33</v>
      </c>
      <c r="AG10" s="109"/>
      <c r="AH10" s="109"/>
      <c r="AI10" s="110"/>
      <c r="AJ10" s="105" t="s">
        <v>34</v>
      </c>
      <c r="AK10" s="105"/>
      <c r="AL10" s="108"/>
      <c r="AM10" s="95"/>
      <c r="AN10" s="95"/>
      <c r="AO10" s="100"/>
    </row>
    <row r="11" spans="1:43" ht="33.75" x14ac:dyDescent="0.25">
      <c r="A11" s="103"/>
      <c r="B11" s="104"/>
      <c r="C11" s="97"/>
      <c r="D11" s="32" t="s">
        <v>35</v>
      </c>
      <c r="E11" s="33">
        <v>1</v>
      </c>
      <c r="F11" s="33">
        <v>2</v>
      </c>
      <c r="G11" s="33">
        <v>3</v>
      </c>
      <c r="H11" s="33">
        <v>4</v>
      </c>
      <c r="I11" s="33">
        <v>5</v>
      </c>
      <c r="J11" s="33">
        <v>6</v>
      </c>
      <c r="K11" s="33">
        <v>7</v>
      </c>
      <c r="L11" s="33">
        <v>8</v>
      </c>
      <c r="M11" s="33">
        <v>9</v>
      </c>
      <c r="N11" s="33">
        <v>10</v>
      </c>
      <c r="O11" s="33">
        <v>11</v>
      </c>
      <c r="P11" s="33">
        <v>12</v>
      </c>
      <c r="Q11" s="33">
        <v>13</v>
      </c>
      <c r="R11" s="33">
        <v>14</v>
      </c>
      <c r="S11" s="33">
        <v>15</v>
      </c>
      <c r="T11" s="33">
        <v>16</v>
      </c>
      <c r="U11" s="33">
        <v>17</v>
      </c>
      <c r="V11" s="33">
        <v>18</v>
      </c>
      <c r="W11" s="33">
        <v>19</v>
      </c>
      <c r="X11" s="33">
        <v>20</v>
      </c>
      <c r="Y11" s="33">
        <v>21</v>
      </c>
      <c r="Z11" s="33">
        <v>22</v>
      </c>
      <c r="AA11" s="33" t="s">
        <v>75</v>
      </c>
      <c r="AB11" s="33">
        <v>24</v>
      </c>
      <c r="AC11" s="33">
        <v>25</v>
      </c>
      <c r="AD11" s="33">
        <v>26</v>
      </c>
      <c r="AE11" s="33">
        <v>27</v>
      </c>
      <c r="AF11" s="33">
        <v>28</v>
      </c>
      <c r="AG11" s="33">
        <v>29</v>
      </c>
      <c r="AH11" s="33">
        <v>30</v>
      </c>
      <c r="AI11" s="33">
        <v>31</v>
      </c>
      <c r="AJ11" s="33">
        <v>32</v>
      </c>
      <c r="AK11" s="33">
        <v>33</v>
      </c>
      <c r="AL11" s="117">
        <v>34</v>
      </c>
      <c r="AM11" s="95"/>
      <c r="AN11" s="95"/>
      <c r="AO11" s="100"/>
    </row>
    <row r="12" spans="1:43" ht="15" customHeight="1" x14ac:dyDescent="0.25">
      <c r="A12" s="106" t="s">
        <v>36</v>
      </c>
      <c r="B12" s="96" t="s">
        <v>37</v>
      </c>
      <c r="C12" s="34" t="s">
        <v>38</v>
      </c>
      <c r="D12" s="35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117"/>
      <c r="AM12" s="36">
        <f>COUNTA(E12:AL12)</f>
        <v>0</v>
      </c>
      <c r="AN12" s="8">
        <f>33*5</f>
        <v>165</v>
      </c>
      <c r="AO12" s="37">
        <f>AM12/AN12</f>
        <v>0</v>
      </c>
    </row>
    <row r="13" spans="1:43" x14ac:dyDescent="0.25">
      <c r="A13" s="107"/>
      <c r="B13" s="97"/>
      <c r="C13" s="34" t="s">
        <v>39</v>
      </c>
      <c r="D13" s="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60"/>
      <c r="AM13" s="36">
        <f>COUNTA(E13:AL13)</f>
        <v>0</v>
      </c>
      <c r="AN13" s="8">
        <f>33*5</f>
        <v>165</v>
      </c>
      <c r="AO13" s="37">
        <f t="shared" ref="AO13:AO27" si="0">AM13/AN13</f>
        <v>0</v>
      </c>
    </row>
    <row r="14" spans="1:43" ht="15" customHeight="1" x14ac:dyDescent="0.25">
      <c r="A14" s="107"/>
      <c r="B14" s="96" t="s">
        <v>40</v>
      </c>
      <c r="C14" s="34" t="s">
        <v>38</v>
      </c>
      <c r="D14" s="39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60"/>
      <c r="AM14" s="36">
        <f>COUNTA(E14:AL14)</f>
        <v>0</v>
      </c>
      <c r="AN14" s="8">
        <f t="shared" ref="AN14:AN17" si="1">33*4</f>
        <v>132</v>
      </c>
      <c r="AO14" s="37">
        <f t="shared" si="0"/>
        <v>0</v>
      </c>
    </row>
    <row r="15" spans="1:43" x14ac:dyDescent="0.25">
      <c r="A15" s="107"/>
      <c r="B15" s="97"/>
      <c r="C15" s="34" t="s">
        <v>39</v>
      </c>
      <c r="D15" s="39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60"/>
      <c r="AM15" s="36">
        <f>COUNTA(E15:AL15)</f>
        <v>0</v>
      </c>
      <c r="AN15" s="8">
        <f t="shared" si="1"/>
        <v>132</v>
      </c>
      <c r="AO15" s="37">
        <f t="shared" si="0"/>
        <v>0</v>
      </c>
    </row>
    <row r="16" spans="1:43" ht="15" customHeight="1" x14ac:dyDescent="0.25">
      <c r="A16" s="107"/>
      <c r="B16" s="96" t="s">
        <v>41</v>
      </c>
      <c r="C16" s="34" t="s">
        <v>38</v>
      </c>
      <c r="D16" s="39"/>
      <c r="E16" s="38"/>
      <c r="F16" s="38"/>
      <c r="G16" s="5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60"/>
      <c r="AM16" s="36">
        <f>COUNTA(E16:AL16)</f>
        <v>0</v>
      </c>
      <c r="AN16" s="8">
        <f t="shared" si="1"/>
        <v>132</v>
      </c>
      <c r="AO16" s="37">
        <f t="shared" si="0"/>
        <v>0</v>
      </c>
    </row>
    <row r="17" spans="1:41" ht="27" customHeight="1" x14ac:dyDescent="0.25">
      <c r="A17" s="107"/>
      <c r="B17" s="97"/>
      <c r="C17" s="34" t="s">
        <v>39</v>
      </c>
      <c r="D17" s="39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60"/>
      <c r="AM17" s="36">
        <f>COUNTA(E17:AL17)</f>
        <v>0</v>
      </c>
      <c r="AN17" s="8">
        <f t="shared" si="1"/>
        <v>132</v>
      </c>
      <c r="AO17" s="37">
        <f t="shared" si="0"/>
        <v>0</v>
      </c>
    </row>
    <row r="18" spans="1:41" ht="15" customHeight="1" x14ac:dyDescent="0.25">
      <c r="A18" s="107"/>
      <c r="B18" s="96" t="s">
        <v>42</v>
      </c>
      <c r="C18" s="34" t="s">
        <v>38</v>
      </c>
      <c r="D18" s="39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60"/>
      <c r="AM18" s="36">
        <f>COUNTA(E18:AL18)</f>
        <v>0</v>
      </c>
      <c r="AN18" s="8">
        <f t="shared" ref="AN18:AN19" si="2">33*2</f>
        <v>66</v>
      </c>
      <c r="AO18" s="37">
        <f t="shared" si="0"/>
        <v>0</v>
      </c>
    </row>
    <row r="19" spans="1:41" x14ac:dyDescent="0.25">
      <c r="A19" s="107"/>
      <c r="B19" s="97"/>
      <c r="C19" s="34" t="s">
        <v>39</v>
      </c>
      <c r="D19" s="39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60"/>
      <c r="AM19" s="36">
        <f>COUNTA(E19:AL19)</f>
        <v>0</v>
      </c>
      <c r="AN19" s="8">
        <f t="shared" si="2"/>
        <v>66</v>
      </c>
      <c r="AO19" s="37">
        <f t="shared" si="0"/>
        <v>0</v>
      </c>
    </row>
    <row r="20" spans="1:41" x14ac:dyDescent="0.25">
      <c r="A20" s="107"/>
      <c r="B20" s="96" t="s">
        <v>43</v>
      </c>
      <c r="C20" s="34" t="s">
        <v>38</v>
      </c>
      <c r="D20" s="39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60"/>
      <c r="AM20" s="36">
        <f>COUNTA(E20:AL20)</f>
        <v>0</v>
      </c>
      <c r="AN20" s="8">
        <f>33*1</f>
        <v>33</v>
      </c>
      <c r="AO20" s="37">
        <f t="shared" si="0"/>
        <v>0</v>
      </c>
    </row>
    <row r="21" spans="1:41" x14ac:dyDescent="0.25">
      <c r="A21" s="107"/>
      <c r="B21" s="97"/>
      <c r="C21" s="34" t="s">
        <v>39</v>
      </c>
      <c r="D21" s="39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60"/>
      <c r="AM21" s="36">
        <f>COUNTA(E21:AL21)</f>
        <v>0</v>
      </c>
      <c r="AN21" s="8">
        <f t="shared" ref="AN21:AN25" si="3">33*1</f>
        <v>33</v>
      </c>
      <c r="AO21" s="37">
        <f t="shared" si="0"/>
        <v>0</v>
      </c>
    </row>
    <row r="22" spans="1:41" x14ac:dyDescent="0.25">
      <c r="A22" s="107"/>
      <c r="B22" s="96" t="s">
        <v>44</v>
      </c>
      <c r="C22" s="34" t="s">
        <v>38</v>
      </c>
      <c r="D22" s="39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60"/>
      <c r="AM22" s="36">
        <f>COUNTA(E22:AL22)</f>
        <v>0</v>
      </c>
      <c r="AN22" s="8">
        <f t="shared" si="3"/>
        <v>33</v>
      </c>
      <c r="AO22" s="37">
        <f t="shared" si="0"/>
        <v>0</v>
      </c>
    </row>
    <row r="23" spans="1:41" x14ac:dyDescent="0.25">
      <c r="A23" s="107"/>
      <c r="B23" s="97"/>
      <c r="C23" s="34" t="s">
        <v>39</v>
      </c>
      <c r="D23" s="39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60"/>
      <c r="AM23" s="36">
        <f>COUNTA(E23:AL23)</f>
        <v>0</v>
      </c>
      <c r="AN23" s="8">
        <f t="shared" si="3"/>
        <v>33</v>
      </c>
      <c r="AO23" s="37">
        <f t="shared" si="0"/>
        <v>0</v>
      </c>
    </row>
    <row r="24" spans="1:41" x14ac:dyDescent="0.25">
      <c r="A24" s="107"/>
      <c r="B24" s="96" t="s">
        <v>64</v>
      </c>
      <c r="C24" s="34" t="s">
        <v>38</v>
      </c>
      <c r="D24" s="39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60"/>
      <c r="AM24" s="36">
        <f>COUNTA(E24:AL24)</f>
        <v>0</v>
      </c>
      <c r="AN24" s="8">
        <f t="shared" si="3"/>
        <v>33</v>
      </c>
      <c r="AO24" s="37">
        <f t="shared" si="0"/>
        <v>0</v>
      </c>
    </row>
    <row r="25" spans="1:41" x14ac:dyDescent="0.25">
      <c r="A25" s="107"/>
      <c r="B25" s="97"/>
      <c r="C25" s="34" t="s">
        <v>39</v>
      </c>
      <c r="D25" s="39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60"/>
      <c r="AM25" s="36">
        <f>COUNTA(E25:AL25)</f>
        <v>0</v>
      </c>
      <c r="AN25" s="8">
        <f t="shared" si="3"/>
        <v>33</v>
      </c>
      <c r="AO25" s="37">
        <f t="shared" si="0"/>
        <v>0</v>
      </c>
    </row>
    <row r="26" spans="1:41" ht="15" customHeight="1" x14ac:dyDescent="0.25">
      <c r="A26" s="107"/>
      <c r="B26" s="96" t="s">
        <v>45</v>
      </c>
      <c r="C26" s="34" t="s">
        <v>38</v>
      </c>
      <c r="D26" s="39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60"/>
      <c r="AM26" s="36">
        <f>COUNTA(E26:AL26)</f>
        <v>0</v>
      </c>
      <c r="AN26" s="8">
        <f>33*3</f>
        <v>99</v>
      </c>
      <c r="AO26" s="37">
        <f t="shared" si="0"/>
        <v>0</v>
      </c>
    </row>
    <row r="27" spans="1:41" x14ac:dyDescent="0.25">
      <c r="A27" s="107"/>
      <c r="B27" s="97"/>
      <c r="C27" s="34" t="s">
        <v>39</v>
      </c>
      <c r="D27" s="39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60"/>
      <c r="AM27" s="36">
        <f>COUNTA(E27:AL27)</f>
        <v>0</v>
      </c>
      <c r="AN27" s="8">
        <f t="shared" ref="AN27" si="4">33*3</f>
        <v>99</v>
      </c>
      <c r="AO27" s="37">
        <f t="shared" si="0"/>
        <v>0</v>
      </c>
    </row>
    <row r="28" spans="1:41" x14ac:dyDescent="0.25">
      <c r="B28" s="44" t="s">
        <v>73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</row>
    <row r="37" spans="1:41" ht="26.25" x14ac:dyDescent="0.25">
      <c r="A37" s="115" t="s">
        <v>46</v>
      </c>
      <c r="B37" s="115"/>
      <c r="C37" s="115"/>
      <c r="D37" s="115"/>
      <c r="E37" s="98" t="s">
        <v>19</v>
      </c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5" t="s">
        <v>20</v>
      </c>
      <c r="AN37" s="95" t="s">
        <v>21</v>
      </c>
      <c r="AO37" s="100" t="s">
        <v>22</v>
      </c>
    </row>
    <row r="38" spans="1:41" x14ac:dyDescent="0.25">
      <c r="A38" s="101" t="s">
        <v>23</v>
      </c>
      <c r="B38" s="102"/>
      <c r="C38" s="96" t="s">
        <v>24</v>
      </c>
      <c r="D38" s="32" t="s">
        <v>25</v>
      </c>
      <c r="E38" s="105" t="s">
        <v>26</v>
      </c>
      <c r="F38" s="105"/>
      <c r="G38" s="105"/>
      <c r="H38" s="105"/>
      <c r="I38" s="105" t="s">
        <v>27</v>
      </c>
      <c r="J38" s="105"/>
      <c r="K38" s="105"/>
      <c r="L38" s="105"/>
      <c r="M38" s="105" t="s">
        <v>28</v>
      </c>
      <c r="N38" s="105"/>
      <c r="O38" s="105"/>
      <c r="P38" s="105"/>
      <c r="Q38" s="105" t="s">
        <v>29</v>
      </c>
      <c r="R38" s="105"/>
      <c r="S38" s="105"/>
      <c r="T38" s="105"/>
      <c r="U38" s="105" t="s">
        <v>30</v>
      </c>
      <c r="V38" s="105"/>
      <c r="W38" s="105"/>
      <c r="X38" s="105" t="s">
        <v>31</v>
      </c>
      <c r="Y38" s="105"/>
      <c r="Z38" s="105"/>
      <c r="AA38" s="105"/>
      <c r="AB38" s="108" t="s">
        <v>32</v>
      </c>
      <c r="AC38" s="109"/>
      <c r="AD38" s="109"/>
      <c r="AE38" s="110"/>
      <c r="AF38" s="108" t="s">
        <v>33</v>
      </c>
      <c r="AG38" s="109"/>
      <c r="AH38" s="109"/>
      <c r="AI38" s="110"/>
      <c r="AJ38" s="105" t="s">
        <v>34</v>
      </c>
      <c r="AK38" s="105"/>
      <c r="AL38" s="105"/>
      <c r="AM38" s="95"/>
      <c r="AN38" s="95"/>
      <c r="AO38" s="100"/>
    </row>
    <row r="39" spans="1:41" x14ac:dyDescent="0.25">
      <c r="A39" s="103"/>
      <c r="B39" s="104"/>
      <c r="C39" s="97"/>
      <c r="D39" s="32" t="s">
        <v>35</v>
      </c>
      <c r="E39" s="33">
        <v>1</v>
      </c>
      <c r="F39" s="33">
        <v>2</v>
      </c>
      <c r="G39" s="33">
        <v>3</v>
      </c>
      <c r="H39" s="33">
        <v>4</v>
      </c>
      <c r="I39" s="33">
        <v>5</v>
      </c>
      <c r="J39" s="33">
        <v>6</v>
      </c>
      <c r="K39" s="33">
        <v>7</v>
      </c>
      <c r="L39" s="33">
        <v>8</v>
      </c>
      <c r="M39" s="33">
        <v>9</v>
      </c>
      <c r="N39" s="33">
        <v>10</v>
      </c>
      <c r="O39" s="33">
        <v>11</v>
      </c>
      <c r="P39" s="33">
        <v>12</v>
      </c>
      <c r="Q39" s="33">
        <v>13</v>
      </c>
      <c r="R39" s="33">
        <v>14</v>
      </c>
      <c r="S39" s="33">
        <v>15</v>
      </c>
      <c r="T39" s="33">
        <v>16</v>
      </c>
      <c r="U39" s="33">
        <v>17</v>
      </c>
      <c r="V39" s="33">
        <v>18</v>
      </c>
      <c r="W39" s="33">
        <v>19</v>
      </c>
      <c r="X39" s="33">
        <v>20</v>
      </c>
      <c r="Y39" s="33">
        <v>21</v>
      </c>
      <c r="Z39" s="33">
        <v>22</v>
      </c>
      <c r="AA39" s="33">
        <v>23</v>
      </c>
      <c r="AB39" s="33">
        <v>24</v>
      </c>
      <c r="AC39" s="33">
        <v>25</v>
      </c>
      <c r="AD39" s="33">
        <v>26</v>
      </c>
      <c r="AE39" s="33">
        <v>27</v>
      </c>
      <c r="AF39" s="33">
        <v>28</v>
      </c>
      <c r="AG39" s="33">
        <v>29</v>
      </c>
      <c r="AH39" s="33">
        <v>30</v>
      </c>
      <c r="AI39" s="33">
        <v>31</v>
      </c>
      <c r="AJ39" s="33">
        <v>32</v>
      </c>
      <c r="AK39" s="33">
        <v>33</v>
      </c>
      <c r="AL39" s="33">
        <v>34</v>
      </c>
      <c r="AM39" s="95"/>
      <c r="AN39" s="95"/>
      <c r="AO39" s="100"/>
    </row>
    <row r="40" spans="1:41" x14ac:dyDescent="0.25">
      <c r="A40" s="106" t="s">
        <v>47</v>
      </c>
      <c r="B40" s="96" t="s">
        <v>37</v>
      </c>
      <c r="C40" s="34" t="s">
        <v>48</v>
      </c>
      <c r="D40" s="45"/>
      <c r="E40" s="46"/>
      <c r="F40" s="54" t="s">
        <v>62</v>
      </c>
      <c r="G40" s="8"/>
      <c r="H40" s="8"/>
      <c r="I40" s="8"/>
      <c r="J40" s="8"/>
      <c r="K40" s="8"/>
      <c r="L40" s="54" t="s">
        <v>65</v>
      </c>
      <c r="M40" s="8"/>
      <c r="N40" s="8"/>
      <c r="O40" s="8"/>
      <c r="P40" s="8"/>
      <c r="Q40" s="54" t="s">
        <v>65</v>
      </c>
      <c r="R40" s="46"/>
      <c r="S40" s="46"/>
      <c r="T40" s="54" t="s">
        <v>65</v>
      </c>
      <c r="U40" s="46"/>
      <c r="V40" s="54" t="s">
        <v>65</v>
      </c>
      <c r="W40" s="46"/>
      <c r="X40" s="46"/>
      <c r="Y40" s="46"/>
      <c r="Z40" s="46"/>
      <c r="AA40" s="54" t="s">
        <v>65</v>
      </c>
      <c r="AB40" s="46"/>
      <c r="AC40" s="46"/>
      <c r="AD40" s="46"/>
      <c r="AE40" s="54" t="s">
        <v>65</v>
      </c>
      <c r="AF40" s="46"/>
      <c r="AG40" s="46"/>
      <c r="AH40" s="54" t="s">
        <v>65</v>
      </c>
      <c r="AI40" s="46"/>
      <c r="AJ40" s="46"/>
      <c r="AK40" s="54" t="s">
        <v>65</v>
      </c>
      <c r="AL40" s="46"/>
      <c r="AM40" s="36">
        <f>COUNTA(E40:AL40)</f>
        <v>9</v>
      </c>
      <c r="AN40" s="8">
        <f>34*5</f>
        <v>170</v>
      </c>
      <c r="AO40" s="37">
        <f>AM40/AN40</f>
        <v>5.2941176470588235E-2</v>
      </c>
    </row>
    <row r="41" spans="1:41" x14ac:dyDescent="0.25">
      <c r="A41" s="107"/>
      <c r="B41" s="111"/>
      <c r="C41" s="34" t="s">
        <v>49</v>
      </c>
      <c r="D41" s="45"/>
      <c r="E41" s="46"/>
      <c r="F41" s="54" t="s">
        <v>62</v>
      </c>
      <c r="G41" s="8"/>
      <c r="H41" s="8"/>
      <c r="I41" s="8"/>
      <c r="J41" s="8"/>
      <c r="K41" s="8"/>
      <c r="L41" s="54" t="s">
        <v>65</v>
      </c>
      <c r="M41" s="8"/>
      <c r="N41" s="8"/>
      <c r="O41" s="8"/>
      <c r="P41" s="8"/>
      <c r="Q41" s="54" t="s">
        <v>65</v>
      </c>
      <c r="R41" s="46"/>
      <c r="S41" s="46"/>
      <c r="T41" s="54" t="s">
        <v>65</v>
      </c>
      <c r="U41" s="46"/>
      <c r="V41" s="54" t="s">
        <v>65</v>
      </c>
      <c r="W41" s="46"/>
      <c r="X41" s="46"/>
      <c r="Y41" s="46"/>
      <c r="Z41" s="46"/>
      <c r="AA41" s="54" t="s">
        <v>65</v>
      </c>
      <c r="AB41" s="46"/>
      <c r="AC41" s="46"/>
      <c r="AD41" s="46"/>
      <c r="AE41" s="54" t="s">
        <v>65</v>
      </c>
      <c r="AF41" s="46"/>
      <c r="AG41" s="46"/>
      <c r="AH41" s="54" t="s">
        <v>65</v>
      </c>
      <c r="AI41" s="46"/>
      <c r="AJ41" s="46"/>
      <c r="AK41" s="54" t="s">
        <v>65</v>
      </c>
      <c r="AL41" s="46"/>
      <c r="AM41" s="36">
        <f>COUNTA(E41:AL41)</f>
        <v>9</v>
      </c>
      <c r="AN41" s="8">
        <f t="shared" ref="AN41:AN43" si="5">34*5</f>
        <v>170</v>
      </c>
      <c r="AO41" s="37">
        <f t="shared" ref="AO41:AO75" si="6">AM41/AN41</f>
        <v>5.2941176470588235E-2</v>
      </c>
    </row>
    <row r="42" spans="1:41" x14ac:dyDescent="0.25">
      <c r="A42" s="107"/>
      <c r="B42" s="111"/>
      <c r="C42" s="34" t="s">
        <v>50</v>
      </c>
      <c r="D42" s="45"/>
      <c r="E42" s="46"/>
      <c r="F42" s="54" t="s">
        <v>62</v>
      </c>
      <c r="G42" s="8"/>
      <c r="H42" s="8"/>
      <c r="I42" s="8"/>
      <c r="J42" s="8"/>
      <c r="K42" s="8"/>
      <c r="L42" s="54" t="s">
        <v>65</v>
      </c>
      <c r="M42" s="8"/>
      <c r="N42" s="8"/>
      <c r="O42" s="8"/>
      <c r="P42" s="8"/>
      <c r="Q42" s="54" t="s">
        <v>65</v>
      </c>
      <c r="R42" s="46"/>
      <c r="S42" s="46"/>
      <c r="T42" s="54" t="s">
        <v>65</v>
      </c>
      <c r="U42" s="46"/>
      <c r="V42" s="54" t="s">
        <v>65</v>
      </c>
      <c r="W42" s="46"/>
      <c r="X42" s="46"/>
      <c r="Y42" s="46"/>
      <c r="Z42" s="46"/>
      <c r="AA42" s="54" t="s">
        <v>65</v>
      </c>
      <c r="AB42" s="46"/>
      <c r="AC42" s="46"/>
      <c r="AD42" s="46"/>
      <c r="AE42" s="54" t="s">
        <v>65</v>
      </c>
      <c r="AF42" s="46"/>
      <c r="AG42" s="46"/>
      <c r="AH42" s="54" t="s">
        <v>65</v>
      </c>
      <c r="AI42" s="46"/>
      <c r="AJ42" s="46"/>
      <c r="AK42" s="54" t="s">
        <v>65</v>
      </c>
      <c r="AL42" s="46"/>
      <c r="AM42" s="36">
        <v>9</v>
      </c>
      <c r="AN42" s="8">
        <v>170</v>
      </c>
      <c r="AO42" s="37">
        <v>0.05</v>
      </c>
    </row>
    <row r="43" spans="1:41" x14ac:dyDescent="0.25">
      <c r="A43" s="107"/>
      <c r="B43" s="97"/>
      <c r="C43" s="51" t="s">
        <v>51</v>
      </c>
      <c r="D43" s="45"/>
      <c r="E43" s="46"/>
      <c r="F43" s="54" t="s">
        <v>62</v>
      </c>
      <c r="G43" s="8"/>
      <c r="H43" s="8"/>
      <c r="I43" s="8"/>
      <c r="J43" s="8"/>
      <c r="K43" s="8"/>
      <c r="L43" s="54" t="s">
        <v>65</v>
      </c>
      <c r="M43" s="8"/>
      <c r="N43" s="8"/>
      <c r="O43" s="8"/>
      <c r="P43" s="8"/>
      <c r="Q43" s="54" t="s">
        <v>65</v>
      </c>
      <c r="R43" s="38"/>
      <c r="S43" s="38"/>
      <c r="T43" s="54" t="s">
        <v>65</v>
      </c>
      <c r="U43" s="46"/>
      <c r="V43" s="54" t="s">
        <v>65</v>
      </c>
      <c r="W43" s="38"/>
      <c r="X43" s="46"/>
      <c r="Y43" s="38"/>
      <c r="Z43" s="38"/>
      <c r="AA43" s="54" t="s">
        <v>65</v>
      </c>
      <c r="AB43" s="46"/>
      <c r="AC43" s="38"/>
      <c r="AD43" s="38"/>
      <c r="AE43" s="54" t="s">
        <v>65</v>
      </c>
      <c r="AF43" s="46"/>
      <c r="AG43" s="38"/>
      <c r="AH43" s="54" t="s">
        <v>65</v>
      </c>
      <c r="AI43" s="38"/>
      <c r="AJ43" s="46"/>
      <c r="AK43" s="54" t="s">
        <v>65</v>
      </c>
      <c r="AL43" s="38"/>
      <c r="AM43" s="36">
        <f>COUNTA(E43:AL43)</f>
        <v>9</v>
      </c>
      <c r="AN43" s="8">
        <f t="shared" si="5"/>
        <v>170</v>
      </c>
      <c r="AO43" s="37">
        <f t="shared" si="6"/>
        <v>5.2941176470588235E-2</v>
      </c>
    </row>
    <row r="44" spans="1:41" x14ac:dyDescent="0.25">
      <c r="A44" s="107"/>
      <c r="B44" s="40" t="s">
        <v>40</v>
      </c>
      <c r="C44" s="34" t="s">
        <v>48</v>
      </c>
      <c r="D44" s="45"/>
      <c r="E44" s="46"/>
      <c r="F44" s="54" t="s">
        <v>62</v>
      </c>
      <c r="G44" s="8"/>
      <c r="H44" s="8"/>
      <c r="I44" s="8"/>
      <c r="J44" s="8"/>
      <c r="K44" s="8"/>
      <c r="L44" s="54" t="s">
        <v>65</v>
      </c>
      <c r="M44" s="8"/>
      <c r="N44" s="8"/>
      <c r="O44" s="8"/>
      <c r="P44" s="8"/>
      <c r="Q44" s="46"/>
      <c r="R44" s="38"/>
      <c r="S44" s="38"/>
      <c r="T44" s="54" t="s">
        <v>65</v>
      </c>
      <c r="U44" s="46"/>
      <c r="V44" s="38"/>
      <c r="W44" s="38"/>
      <c r="X44" s="54" t="s">
        <v>65</v>
      </c>
      <c r="Y44" s="38"/>
      <c r="Z44" s="38"/>
      <c r="AA44" s="38"/>
      <c r="AB44" s="54" t="s">
        <v>65</v>
      </c>
      <c r="AC44" s="38"/>
      <c r="AD44" s="38"/>
      <c r="AE44" s="54" t="s">
        <v>65</v>
      </c>
      <c r="AF44" s="46"/>
      <c r="AG44" s="38"/>
      <c r="AH44" s="54" t="s">
        <v>65</v>
      </c>
      <c r="AI44" s="38"/>
      <c r="AJ44" s="46"/>
      <c r="AK44" s="38"/>
      <c r="AL44" s="54" t="s">
        <v>65</v>
      </c>
      <c r="AM44" s="36">
        <f>COUNTA(E44:AL44)</f>
        <v>8</v>
      </c>
      <c r="AN44" s="8">
        <f>34*4</f>
        <v>136</v>
      </c>
      <c r="AO44" s="37">
        <f t="shared" si="6"/>
        <v>5.8823529411764705E-2</v>
      </c>
    </row>
    <row r="45" spans="1:41" x14ac:dyDescent="0.25">
      <c r="A45" s="107"/>
      <c r="B45" s="41"/>
      <c r="C45" s="34" t="s">
        <v>49</v>
      </c>
      <c r="D45" s="45"/>
      <c r="E45" s="46"/>
      <c r="F45" s="54" t="s">
        <v>62</v>
      </c>
      <c r="G45" s="38"/>
      <c r="H45" s="8"/>
      <c r="I45" s="38"/>
      <c r="J45" s="38"/>
      <c r="K45" s="38"/>
      <c r="L45" s="54" t="s">
        <v>65</v>
      </c>
      <c r="M45" s="46"/>
      <c r="N45" s="38"/>
      <c r="O45" s="38"/>
      <c r="P45" s="38"/>
      <c r="Q45" s="46"/>
      <c r="R45" s="38"/>
      <c r="S45" s="38"/>
      <c r="T45" s="54" t="s">
        <v>65</v>
      </c>
      <c r="U45" s="46"/>
      <c r="V45" s="38"/>
      <c r="W45" s="38"/>
      <c r="X45" s="54" t="s">
        <v>65</v>
      </c>
      <c r="Y45" s="38"/>
      <c r="Z45" s="38"/>
      <c r="AA45" s="38"/>
      <c r="AB45" s="54" t="s">
        <v>65</v>
      </c>
      <c r="AC45" s="8"/>
      <c r="AD45" s="8"/>
      <c r="AE45" s="54" t="s">
        <v>65</v>
      </c>
      <c r="AF45" s="46"/>
      <c r="AG45" s="38"/>
      <c r="AH45" s="54" t="s">
        <v>65</v>
      </c>
      <c r="AI45" s="38"/>
      <c r="AJ45" s="46"/>
      <c r="AK45" s="38"/>
      <c r="AL45" s="54" t="s">
        <v>65</v>
      </c>
      <c r="AM45" s="36">
        <f>COUNTA(E45:AL45)</f>
        <v>8</v>
      </c>
      <c r="AN45" s="8">
        <f t="shared" ref="AN45:AN51" si="7">34*4</f>
        <v>136</v>
      </c>
      <c r="AO45" s="37">
        <f t="shared" si="6"/>
        <v>5.8823529411764705E-2</v>
      </c>
    </row>
    <row r="46" spans="1:41" x14ac:dyDescent="0.25">
      <c r="A46" s="107"/>
      <c r="B46" s="41"/>
      <c r="C46" s="34" t="s">
        <v>50</v>
      </c>
      <c r="D46" s="45"/>
      <c r="E46" s="46"/>
      <c r="F46" s="54" t="s">
        <v>62</v>
      </c>
      <c r="G46" s="38"/>
      <c r="H46" s="8"/>
      <c r="I46" s="38"/>
      <c r="J46" s="38"/>
      <c r="K46" s="38"/>
      <c r="L46" s="54" t="s">
        <v>65</v>
      </c>
      <c r="M46" s="46"/>
      <c r="N46" s="38"/>
      <c r="O46" s="38"/>
      <c r="P46" s="38"/>
      <c r="Q46" s="46"/>
      <c r="R46" s="38"/>
      <c r="S46" s="38"/>
      <c r="T46" s="54" t="s">
        <v>65</v>
      </c>
      <c r="U46" s="46"/>
      <c r="V46" s="38"/>
      <c r="W46" s="38"/>
      <c r="X46" s="54" t="s">
        <v>65</v>
      </c>
      <c r="Y46" s="38"/>
      <c r="Z46" s="38"/>
      <c r="AA46" s="38"/>
      <c r="AB46" s="54" t="s">
        <v>65</v>
      </c>
      <c r="AC46" s="8"/>
      <c r="AD46" s="8"/>
      <c r="AE46" s="54" t="s">
        <v>65</v>
      </c>
      <c r="AF46" s="46"/>
      <c r="AG46" s="38"/>
      <c r="AH46" s="54" t="s">
        <v>65</v>
      </c>
      <c r="AI46" s="38"/>
      <c r="AJ46" s="46"/>
      <c r="AK46" s="38"/>
      <c r="AL46" s="54" t="s">
        <v>65</v>
      </c>
      <c r="AM46" s="36">
        <v>8</v>
      </c>
      <c r="AN46" s="8">
        <v>136</v>
      </c>
      <c r="AO46" s="37">
        <v>0.06</v>
      </c>
    </row>
    <row r="47" spans="1:41" x14ac:dyDescent="0.25">
      <c r="A47" s="107"/>
      <c r="B47" s="42"/>
      <c r="C47" s="34" t="s">
        <v>51</v>
      </c>
      <c r="D47" s="45"/>
      <c r="E47" s="46"/>
      <c r="F47" s="54" t="s">
        <v>62</v>
      </c>
      <c r="G47" s="38"/>
      <c r="H47" s="46"/>
      <c r="I47" s="46"/>
      <c r="J47" s="8"/>
      <c r="K47" s="46"/>
      <c r="L47" s="54" t="s">
        <v>65</v>
      </c>
      <c r="M47" s="46"/>
      <c r="N47" s="46"/>
      <c r="O47" s="46"/>
      <c r="P47" s="46"/>
      <c r="Q47" s="46"/>
      <c r="R47" s="38"/>
      <c r="S47" s="38"/>
      <c r="T47" s="54" t="s">
        <v>65</v>
      </c>
      <c r="U47" s="46"/>
      <c r="V47" s="38"/>
      <c r="W47" s="38"/>
      <c r="X47" s="54" t="s">
        <v>65</v>
      </c>
      <c r="Y47" s="38"/>
      <c r="Z47" s="38"/>
      <c r="AA47" s="38"/>
      <c r="AB47" s="54" t="s">
        <v>65</v>
      </c>
      <c r="AC47" s="38"/>
      <c r="AD47" s="46"/>
      <c r="AE47" s="54" t="s">
        <v>65</v>
      </c>
      <c r="AF47" s="46"/>
      <c r="AG47" s="46"/>
      <c r="AH47" s="54" t="s">
        <v>65</v>
      </c>
      <c r="AI47" s="8"/>
      <c r="AJ47" s="8"/>
      <c r="AK47" s="38"/>
      <c r="AL47" s="54" t="s">
        <v>65</v>
      </c>
      <c r="AM47" s="36">
        <f>COUNTA(E47:AL47)</f>
        <v>8</v>
      </c>
      <c r="AN47" s="8">
        <f t="shared" si="7"/>
        <v>136</v>
      </c>
      <c r="AO47" s="37">
        <f t="shared" si="6"/>
        <v>5.8823529411764705E-2</v>
      </c>
    </row>
    <row r="48" spans="1:41" ht="15" customHeight="1" x14ac:dyDescent="0.25">
      <c r="A48" s="107"/>
      <c r="B48" s="96" t="s">
        <v>41</v>
      </c>
      <c r="C48" s="34" t="s">
        <v>48</v>
      </c>
      <c r="D48" s="45"/>
      <c r="E48" s="46"/>
      <c r="F48" s="54" t="s">
        <v>62</v>
      </c>
      <c r="G48" s="46"/>
      <c r="H48" s="38"/>
      <c r="I48" s="13"/>
      <c r="J48" s="46"/>
      <c r="K48" s="64" t="s">
        <v>67</v>
      </c>
      <c r="L48" s="46"/>
      <c r="M48" s="46"/>
      <c r="N48" s="46"/>
      <c r="O48" s="46"/>
      <c r="P48" s="46"/>
      <c r="Q48" s="46"/>
      <c r="R48" s="38"/>
      <c r="S48" s="38"/>
      <c r="T48" s="64" t="s">
        <v>67</v>
      </c>
      <c r="U48" s="46"/>
      <c r="V48" s="38"/>
      <c r="W48" s="64" t="s">
        <v>67</v>
      </c>
      <c r="X48" s="46"/>
      <c r="Y48" s="38"/>
      <c r="Z48" s="38"/>
      <c r="AA48" s="38"/>
      <c r="AB48" s="64" t="s">
        <v>67</v>
      </c>
      <c r="AC48" s="38"/>
      <c r="AD48" s="46"/>
      <c r="AE48" s="46"/>
      <c r="AF48" s="64" t="s">
        <v>67</v>
      </c>
      <c r="AG48" s="46"/>
      <c r="AH48" s="13"/>
      <c r="AI48" s="64" t="s">
        <v>67</v>
      </c>
      <c r="AJ48" s="8"/>
      <c r="AK48" s="65"/>
      <c r="AL48" s="64" t="s">
        <v>67</v>
      </c>
      <c r="AM48" s="36">
        <f>COUNTA(E48:AL48)</f>
        <v>8</v>
      </c>
      <c r="AN48" s="8">
        <f t="shared" si="7"/>
        <v>136</v>
      </c>
      <c r="AO48" s="37">
        <f t="shared" si="6"/>
        <v>5.8823529411764705E-2</v>
      </c>
    </row>
    <row r="49" spans="1:41" x14ac:dyDescent="0.25">
      <c r="A49" s="107"/>
      <c r="B49" s="111"/>
      <c r="C49" s="34" t="s">
        <v>49</v>
      </c>
      <c r="D49" s="45"/>
      <c r="E49" s="46"/>
      <c r="F49" s="54" t="s">
        <v>62</v>
      </c>
      <c r="G49" s="38"/>
      <c r="H49" s="8"/>
      <c r="I49" s="13"/>
      <c r="J49" s="38"/>
      <c r="K49" s="55" t="s">
        <v>67</v>
      </c>
      <c r="L49" s="38"/>
      <c r="M49" s="46"/>
      <c r="N49" s="38"/>
      <c r="O49" s="38"/>
      <c r="P49" s="38"/>
      <c r="Q49" s="46"/>
      <c r="R49" s="38"/>
      <c r="S49" s="38"/>
      <c r="T49" s="55" t="s">
        <v>67</v>
      </c>
      <c r="U49" s="46"/>
      <c r="V49" s="38"/>
      <c r="W49" s="55" t="s">
        <v>67</v>
      </c>
      <c r="X49" s="46"/>
      <c r="Y49" s="38"/>
      <c r="Z49" s="38"/>
      <c r="AA49" s="38"/>
      <c r="AB49" s="55" t="s">
        <v>67</v>
      </c>
      <c r="AC49" s="38"/>
      <c r="AD49" s="46"/>
      <c r="AE49" s="46"/>
      <c r="AF49" s="55" t="s">
        <v>67</v>
      </c>
      <c r="AG49" s="46"/>
      <c r="AH49" s="65"/>
      <c r="AI49" s="55" t="s">
        <v>67</v>
      </c>
      <c r="AJ49" s="8"/>
      <c r="AK49" s="65"/>
      <c r="AL49" s="55" t="s">
        <v>67</v>
      </c>
      <c r="AM49" s="36">
        <f>COUNTA(E49:AL49)</f>
        <v>8</v>
      </c>
      <c r="AN49" s="8">
        <f t="shared" si="7"/>
        <v>136</v>
      </c>
      <c r="AO49" s="37">
        <f t="shared" si="6"/>
        <v>5.8823529411764705E-2</v>
      </c>
    </row>
    <row r="50" spans="1:41" x14ac:dyDescent="0.25">
      <c r="A50" s="107"/>
      <c r="B50" s="111"/>
      <c r="C50" s="34" t="s">
        <v>50</v>
      </c>
      <c r="D50" s="45"/>
      <c r="E50" s="46"/>
      <c r="F50" s="54" t="s">
        <v>62</v>
      </c>
      <c r="G50" s="38"/>
      <c r="H50" s="8"/>
      <c r="I50" s="13"/>
      <c r="J50" s="38"/>
      <c r="K50" s="55" t="s">
        <v>67</v>
      </c>
      <c r="L50" s="38"/>
      <c r="M50" s="46"/>
      <c r="N50" s="38"/>
      <c r="O50" s="38"/>
      <c r="P50" s="38"/>
      <c r="Q50" s="46"/>
      <c r="R50" s="38"/>
      <c r="S50" s="38"/>
      <c r="T50" s="55" t="s">
        <v>67</v>
      </c>
      <c r="U50" s="46"/>
      <c r="V50" s="38"/>
      <c r="W50" s="55" t="s">
        <v>67</v>
      </c>
      <c r="X50" s="46"/>
      <c r="Y50" s="38"/>
      <c r="Z50" s="38"/>
      <c r="AA50" s="38"/>
      <c r="AB50" s="55" t="s">
        <v>67</v>
      </c>
      <c r="AC50" s="38"/>
      <c r="AD50" s="46"/>
      <c r="AE50" s="46"/>
      <c r="AF50" s="55" t="s">
        <v>67</v>
      </c>
      <c r="AG50" s="46"/>
      <c r="AH50" s="65"/>
      <c r="AI50" s="55" t="s">
        <v>67</v>
      </c>
      <c r="AJ50" s="8"/>
      <c r="AK50" s="65"/>
      <c r="AL50" s="55" t="s">
        <v>67</v>
      </c>
      <c r="AM50" s="36">
        <v>8</v>
      </c>
      <c r="AN50" s="8">
        <v>136</v>
      </c>
      <c r="AO50" s="37">
        <v>0.06</v>
      </c>
    </row>
    <row r="51" spans="1:41" x14ac:dyDescent="0.25">
      <c r="A51" s="107"/>
      <c r="B51" s="97"/>
      <c r="C51" s="34" t="s">
        <v>51</v>
      </c>
      <c r="D51" s="45"/>
      <c r="E51" s="46"/>
      <c r="F51" s="54" t="s">
        <v>62</v>
      </c>
      <c r="G51" s="8"/>
      <c r="H51" s="38"/>
      <c r="I51" s="13"/>
      <c r="J51" s="38"/>
      <c r="K51" s="55" t="s">
        <v>67</v>
      </c>
      <c r="L51" s="38"/>
      <c r="M51" s="46"/>
      <c r="N51" s="38"/>
      <c r="O51" s="38"/>
      <c r="P51" s="38"/>
      <c r="Q51" s="46"/>
      <c r="R51" s="38"/>
      <c r="S51" s="38"/>
      <c r="T51" s="55" t="s">
        <v>67</v>
      </c>
      <c r="U51" s="46"/>
      <c r="V51" s="38"/>
      <c r="W51" s="55" t="s">
        <v>67</v>
      </c>
      <c r="X51" s="46"/>
      <c r="Y51" s="38"/>
      <c r="Z51" s="38"/>
      <c r="AA51" s="38"/>
      <c r="AB51" s="55" t="s">
        <v>67</v>
      </c>
      <c r="AC51" s="38"/>
      <c r="AD51" s="46"/>
      <c r="AE51" s="46"/>
      <c r="AF51" s="55" t="s">
        <v>67</v>
      </c>
      <c r="AG51" s="46"/>
      <c r="AH51" s="65"/>
      <c r="AI51" s="55" t="s">
        <v>67</v>
      </c>
      <c r="AJ51" s="8"/>
      <c r="AK51" s="65"/>
      <c r="AL51" s="55" t="s">
        <v>67</v>
      </c>
      <c r="AM51" s="36">
        <f>COUNTA(E51:AL51)</f>
        <v>8</v>
      </c>
      <c r="AN51" s="8">
        <f t="shared" si="7"/>
        <v>136</v>
      </c>
      <c r="AO51" s="37">
        <f t="shared" si="6"/>
        <v>5.8823529411764705E-2</v>
      </c>
    </row>
    <row r="52" spans="1:41" ht="15" customHeight="1" x14ac:dyDescent="0.25">
      <c r="A52" s="107"/>
      <c r="B52" s="96" t="s">
        <v>42</v>
      </c>
      <c r="C52" s="34" t="s">
        <v>48</v>
      </c>
      <c r="D52" s="45"/>
      <c r="E52" s="46"/>
      <c r="F52" s="38"/>
      <c r="G52" s="38"/>
      <c r="H52" s="38"/>
      <c r="I52" s="64" t="s">
        <v>67</v>
      </c>
      <c r="J52" s="38"/>
      <c r="K52" s="38"/>
      <c r="L52" s="38"/>
      <c r="M52" s="46"/>
      <c r="N52" s="38"/>
      <c r="O52" s="38"/>
      <c r="P52" s="38"/>
      <c r="Q52" s="38"/>
      <c r="R52" s="65"/>
      <c r="S52" s="64" t="s">
        <v>67</v>
      </c>
      <c r="T52" s="38"/>
      <c r="U52" s="46"/>
      <c r="V52" s="64" t="s">
        <v>67</v>
      </c>
      <c r="W52" s="38"/>
      <c r="X52" s="46"/>
      <c r="Y52" s="38"/>
      <c r="Z52" s="38"/>
      <c r="AA52" s="38"/>
      <c r="AB52" s="38"/>
      <c r="AC52" s="38"/>
      <c r="AD52" s="38"/>
      <c r="AE52" s="46"/>
      <c r="AF52" s="46"/>
      <c r="AG52" s="8"/>
      <c r="AH52" s="8"/>
      <c r="AI52" s="8"/>
      <c r="AJ52" s="64" t="s">
        <v>67</v>
      </c>
      <c r="AK52" s="38"/>
      <c r="AL52" s="38"/>
      <c r="AM52" s="36">
        <f>COUNTA(E52:AL52)</f>
        <v>4</v>
      </c>
      <c r="AN52" s="8">
        <f>34*2</f>
        <v>68</v>
      </c>
      <c r="AO52" s="37">
        <f t="shared" si="6"/>
        <v>5.8823529411764705E-2</v>
      </c>
    </row>
    <row r="53" spans="1:41" x14ac:dyDescent="0.25">
      <c r="A53" s="107"/>
      <c r="B53" s="111"/>
      <c r="C53" s="34" t="s">
        <v>49</v>
      </c>
      <c r="D53" s="45"/>
      <c r="E53" s="46"/>
      <c r="F53" s="38"/>
      <c r="G53" s="38"/>
      <c r="H53" s="38"/>
      <c r="I53" s="55" t="s">
        <v>67</v>
      </c>
      <c r="J53" s="38"/>
      <c r="K53" s="38"/>
      <c r="L53" s="38"/>
      <c r="M53" s="46"/>
      <c r="N53" s="38"/>
      <c r="O53" s="38"/>
      <c r="P53" s="38"/>
      <c r="Q53" s="46"/>
      <c r="R53" s="65"/>
      <c r="S53" s="55" t="s">
        <v>67</v>
      </c>
      <c r="T53" s="38"/>
      <c r="U53" s="46"/>
      <c r="V53" s="55" t="s">
        <v>67</v>
      </c>
      <c r="W53" s="38"/>
      <c r="X53" s="46"/>
      <c r="Y53" s="38"/>
      <c r="Z53" s="38"/>
      <c r="AA53" s="38"/>
      <c r="AB53" s="46"/>
      <c r="AC53" s="38"/>
      <c r="AD53" s="8"/>
      <c r="AE53" s="46"/>
      <c r="AF53" s="46"/>
      <c r="AG53" s="38"/>
      <c r="AH53" s="38"/>
      <c r="AI53" s="8"/>
      <c r="AJ53" s="55" t="s">
        <v>67</v>
      </c>
      <c r="AK53" s="38"/>
      <c r="AL53" s="38"/>
      <c r="AM53" s="36">
        <f>COUNTA(E53:AL53)</f>
        <v>4</v>
      </c>
      <c r="AN53" s="8">
        <f t="shared" ref="AN53:AN59" si="8">34*2</f>
        <v>68</v>
      </c>
      <c r="AO53" s="37">
        <f t="shared" si="6"/>
        <v>5.8823529411764705E-2</v>
      </c>
    </row>
    <row r="54" spans="1:41" x14ac:dyDescent="0.25">
      <c r="A54" s="107"/>
      <c r="B54" s="111"/>
      <c r="C54" s="34" t="s">
        <v>50</v>
      </c>
      <c r="D54" s="45"/>
      <c r="E54" s="46"/>
      <c r="F54" s="38"/>
      <c r="G54" s="38"/>
      <c r="H54" s="38"/>
      <c r="I54" s="55" t="s">
        <v>67</v>
      </c>
      <c r="J54" s="38"/>
      <c r="K54" s="38"/>
      <c r="L54" s="38"/>
      <c r="M54" s="46"/>
      <c r="N54" s="38"/>
      <c r="O54" s="38"/>
      <c r="P54" s="38"/>
      <c r="Q54" s="46"/>
      <c r="R54" s="65"/>
      <c r="S54" s="55" t="s">
        <v>67</v>
      </c>
      <c r="T54" s="38"/>
      <c r="U54" s="46"/>
      <c r="V54" s="55" t="s">
        <v>67</v>
      </c>
      <c r="W54" s="38"/>
      <c r="X54" s="46"/>
      <c r="Y54" s="38"/>
      <c r="Z54" s="38"/>
      <c r="AA54" s="38"/>
      <c r="AB54" s="46"/>
      <c r="AC54" s="38"/>
      <c r="AD54" s="8"/>
      <c r="AE54" s="46"/>
      <c r="AF54" s="46"/>
      <c r="AG54" s="38"/>
      <c r="AH54" s="38"/>
      <c r="AI54" s="8"/>
      <c r="AJ54" s="55" t="s">
        <v>67</v>
      </c>
      <c r="AK54" s="38"/>
      <c r="AL54" s="38"/>
      <c r="AM54" s="36">
        <v>4</v>
      </c>
      <c r="AN54" s="8">
        <v>68</v>
      </c>
      <c r="AO54" s="37">
        <v>0.06</v>
      </c>
    </row>
    <row r="55" spans="1:41" x14ac:dyDescent="0.25">
      <c r="A55" s="107"/>
      <c r="B55" s="97"/>
      <c r="C55" s="34" t="s">
        <v>51</v>
      </c>
      <c r="D55" s="45"/>
      <c r="E55" s="46"/>
      <c r="F55" s="38"/>
      <c r="G55" s="38"/>
      <c r="H55" s="38"/>
      <c r="I55" s="55" t="s">
        <v>67</v>
      </c>
      <c r="J55" s="38"/>
      <c r="K55" s="38"/>
      <c r="L55" s="38"/>
      <c r="M55" s="46"/>
      <c r="N55" s="38"/>
      <c r="O55" s="38"/>
      <c r="P55" s="38"/>
      <c r="Q55" s="46"/>
      <c r="R55" s="65"/>
      <c r="S55" s="55" t="s">
        <v>67</v>
      </c>
      <c r="T55" s="38"/>
      <c r="U55" s="46"/>
      <c r="V55" s="55" t="s">
        <v>67</v>
      </c>
      <c r="W55" s="38"/>
      <c r="X55" s="46"/>
      <c r="Y55" s="38"/>
      <c r="Z55" s="38"/>
      <c r="AA55" s="38"/>
      <c r="AB55" s="46"/>
      <c r="AC55" s="38"/>
      <c r="AD55" s="8"/>
      <c r="AE55" s="46"/>
      <c r="AF55" s="46"/>
      <c r="AG55" s="38"/>
      <c r="AH55" s="38"/>
      <c r="AI55" s="8"/>
      <c r="AJ55" s="55" t="s">
        <v>67</v>
      </c>
      <c r="AK55" s="38"/>
      <c r="AL55" s="38"/>
      <c r="AM55" s="36">
        <f>COUNTA(E55:AL55)</f>
        <v>4</v>
      </c>
      <c r="AN55" s="8">
        <f t="shared" si="8"/>
        <v>68</v>
      </c>
      <c r="AO55" s="37">
        <f t="shared" si="6"/>
        <v>5.8823529411764705E-2</v>
      </c>
    </row>
    <row r="56" spans="1:41" ht="15" customHeight="1" x14ac:dyDescent="0.25">
      <c r="A56" s="107"/>
      <c r="B56" s="112" t="s">
        <v>52</v>
      </c>
      <c r="C56" s="34" t="s">
        <v>48</v>
      </c>
      <c r="D56" s="45"/>
      <c r="E56" s="46"/>
      <c r="F56" s="38"/>
      <c r="G56" s="38"/>
      <c r="H56" s="38"/>
      <c r="I56" s="46"/>
      <c r="J56" s="38"/>
      <c r="K56" s="38"/>
      <c r="L56" s="38"/>
      <c r="M56" s="46"/>
      <c r="N56" s="38"/>
      <c r="O56" s="38"/>
      <c r="P56" s="38"/>
      <c r="Q56" s="46"/>
      <c r="R56" s="38"/>
      <c r="S56" s="13"/>
      <c r="T56" s="54" t="s">
        <v>65</v>
      </c>
      <c r="U56" s="46"/>
      <c r="V56" s="38"/>
      <c r="W56" s="38"/>
      <c r="X56" s="46"/>
      <c r="Y56" s="38"/>
      <c r="Z56" s="38"/>
      <c r="AA56" s="38"/>
      <c r="AB56" s="46"/>
      <c r="AC56" s="38"/>
      <c r="AD56" s="8"/>
      <c r="AE56" s="46"/>
      <c r="AF56" s="46"/>
      <c r="AG56" s="38"/>
      <c r="AH56" s="38"/>
      <c r="AI56" s="54" t="s">
        <v>65</v>
      </c>
      <c r="AJ56" s="46"/>
      <c r="AK56" s="38"/>
      <c r="AL56" s="38"/>
      <c r="AM56" s="36">
        <f>COUNTA(E56:AL56)</f>
        <v>2</v>
      </c>
      <c r="AN56" s="8">
        <f t="shared" si="8"/>
        <v>68</v>
      </c>
      <c r="AO56" s="37">
        <f t="shared" si="6"/>
        <v>2.9411764705882353E-2</v>
      </c>
    </row>
    <row r="57" spans="1:41" x14ac:dyDescent="0.25">
      <c r="A57" s="107"/>
      <c r="B57" s="113"/>
      <c r="C57" s="34" t="s">
        <v>49</v>
      </c>
      <c r="D57" s="45"/>
      <c r="E57" s="46"/>
      <c r="F57" s="38"/>
      <c r="G57" s="38"/>
      <c r="H57" s="38"/>
      <c r="I57" s="46"/>
      <c r="J57" s="38"/>
      <c r="K57" s="38"/>
      <c r="L57" s="38"/>
      <c r="M57" s="46"/>
      <c r="N57" s="38"/>
      <c r="O57" s="38"/>
      <c r="P57" s="38"/>
      <c r="Q57" s="46"/>
      <c r="R57" s="38"/>
      <c r="S57" s="13"/>
      <c r="T57" s="54" t="s">
        <v>65</v>
      </c>
      <c r="U57" s="46"/>
      <c r="V57" s="38"/>
      <c r="W57" s="38"/>
      <c r="X57" s="46"/>
      <c r="Y57" s="38"/>
      <c r="Z57" s="38"/>
      <c r="AA57" s="38"/>
      <c r="AB57" s="46"/>
      <c r="AC57" s="38"/>
      <c r="AD57" s="8"/>
      <c r="AE57" s="46"/>
      <c r="AF57" s="46"/>
      <c r="AG57" s="38"/>
      <c r="AH57" s="38"/>
      <c r="AI57" s="54" t="s">
        <v>65</v>
      </c>
      <c r="AJ57" s="46"/>
      <c r="AK57" s="38"/>
      <c r="AL57" s="38"/>
      <c r="AM57" s="36">
        <f>COUNTA(E57:AL57)</f>
        <v>2</v>
      </c>
      <c r="AN57" s="8">
        <f t="shared" si="8"/>
        <v>68</v>
      </c>
      <c r="AO57" s="37">
        <f t="shared" si="6"/>
        <v>2.9411764705882353E-2</v>
      </c>
    </row>
    <row r="58" spans="1:41" x14ac:dyDescent="0.25">
      <c r="A58" s="107"/>
      <c r="B58" s="113"/>
      <c r="C58" s="34" t="s">
        <v>50</v>
      </c>
      <c r="D58" s="45"/>
      <c r="E58" s="46"/>
      <c r="F58" s="38"/>
      <c r="G58" s="38"/>
      <c r="H58" s="38"/>
      <c r="I58" s="46"/>
      <c r="J58" s="38"/>
      <c r="K58" s="38"/>
      <c r="L58" s="38"/>
      <c r="M58" s="46"/>
      <c r="N58" s="38"/>
      <c r="O58" s="38"/>
      <c r="P58" s="38"/>
      <c r="Q58" s="46"/>
      <c r="R58" s="38"/>
      <c r="S58" s="13"/>
      <c r="T58" s="54" t="s">
        <v>65</v>
      </c>
      <c r="U58" s="46"/>
      <c r="V58" s="38"/>
      <c r="W58" s="38"/>
      <c r="X58" s="46"/>
      <c r="Y58" s="38"/>
      <c r="Z58" s="38"/>
      <c r="AA58" s="38"/>
      <c r="AB58" s="46"/>
      <c r="AC58" s="38"/>
      <c r="AD58" s="8"/>
      <c r="AE58" s="46"/>
      <c r="AF58" s="46"/>
      <c r="AG58" s="38"/>
      <c r="AH58" s="38"/>
      <c r="AI58" s="54" t="s">
        <v>65</v>
      </c>
      <c r="AJ58" s="46"/>
      <c r="AK58" s="38"/>
      <c r="AL58" s="38"/>
      <c r="AM58" s="36">
        <v>2</v>
      </c>
      <c r="AN58" s="8">
        <v>68</v>
      </c>
      <c r="AO58" s="37">
        <v>0.03</v>
      </c>
    </row>
    <row r="59" spans="1:41" x14ac:dyDescent="0.25">
      <c r="A59" s="107"/>
      <c r="B59" s="114"/>
      <c r="C59" s="34" t="s">
        <v>51</v>
      </c>
      <c r="D59" s="45"/>
      <c r="E59" s="46"/>
      <c r="F59" s="38"/>
      <c r="G59" s="38"/>
      <c r="H59" s="38"/>
      <c r="I59" s="46"/>
      <c r="J59" s="38"/>
      <c r="K59" s="38"/>
      <c r="L59" s="38"/>
      <c r="M59" s="46"/>
      <c r="N59" s="38"/>
      <c r="O59" s="38"/>
      <c r="P59" s="38"/>
      <c r="Q59" s="46"/>
      <c r="R59" s="38"/>
      <c r="S59" s="13"/>
      <c r="T59" s="54" t="s">
        <v>65</v>
      </c>
      <c r="U59" s="46"/>
      <c r="V59" s="38"/>
      <c r="W59" s="38"/>
      <c r="X59" s="46"/>
      <c r="Y59" s="38"/>
      <c r="Z59" s="38"/>
      <c r="AA59" s="38"/>
      <c r="AB59" s="46"/>
      <c r="AC59" s="38"/>
      <c r="AD59" s="8"/>
      <c r="AE59" s="46"/>
      <c r="AF59" s="46"/>
      <c r="AG59" s="38"/>
      <c r="AH59" s="38"/>
      <c r="AI59" s="54" t="s">
        <v>65</v>
      </c>
      <c r="AJ59" s="46"/>
      <c r="AK59" s="38"/>
      <c r="AL59" s="38"/>
      <c r="AM59" s="36">
        <f>COUNTA(E59:AL59)</f>
        <v>2</v>
      </c>
      <c r="AN59" s="8">
        <f t="shared" si="8"/>
        <v>68</v>
      </c>
      <c r="AO59" s="37">
        <f t="shared" si="6"/>
        <v>2.9411764705882353E-2</v>
      </c>
    </row>
    <row r="60" spans="1:41" x14ac:dyDescent="0.25">
      <c r="A60" s="107"/>
      <c r="B60" s="96" t="s">
        <v>43</v>
      </c>
      <c r="C60" s="34" t="s">
        <v>48</v>
      </c>
      <c r="D60" s="45"/>
      <c r="E60" s="46"/>
      <c r="F60" s="38"/>
      <c r="G60" s="38"/>
      <c r="H60" s="38"/>
      <c r="I60" s="46"/>
      <c r="J60" s="38"/>
      <c r="K60" s="38"/>
      <c r="L60" s="38"/>
      <c r="M60" s="46"/>
      <c r="N60" s="38"/>
      <c r="O60" s="38"/>
      <c r="P60" s="38"/>
      <c r="Q60" s="46"/>
      <c r="R60" s="38"/>
      <c r="S60" s="64" t="s">
        <v>67</v>
      </c>
      <c r="T60" s="38"/>
      <c r="U60" s="46"/>
      <c r="V60" s="38"/>
      <c r="W60" s="38"/>
      <c r="X60" s="46"/>
      <c r="Y60" s="38"/>
      <c r="Z60" s="38"/>
      <c r="AA60" s="8"/>
      <c r="AB60" s="46"/>
      <c r="AC60" s="38"/>
      <c r="AD60" s="38"/>
      <c r="AE60" s="46"/>
      <c r="AF60" s="46"/>
      <c r="AG60" s="38"/>
      <c r="AH60" s="38"/>
      <c r="AI60" s="38"/>
      <c r="AJ60" s="8"/>
      <c r="AK60" s="64" t="s">
        <v>67</v>
      </c>
      <c r="AL60" s="38"/>
      <c r="AM60" s="36">
        <f>COUNTA(E60:AL60)</f>
        <v>2</v>
      </c>
      <c r="AN60" s="8">
        <f>34*1</f>
        <v>34</v>
      </c>
      <c r="AO60" s="37">
        <f t="shared" si="6"/>
        <v>5.8823529411764705E-2</v>
      </c>
    </row>
    <row r="61" spans="1:41" x14ac:dyDescent="0.25">
      <c r="A61" s="107"/>
      <c r="B61" s="111"/>
      <c r="C61" s="34" t="s">
        <v>49</v>
      </c>
      <c r="D61" s="46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55" t="s">
        <v>67</v>
      </c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55" t="s">
        <v>67</v>
      </c>
      <c r="AL61" s="38"/>
      <c r="AM61" s="36">
        <f>COUNTA(E61:AL61)</f>
        <v>2</v>
      </c>
      <c r="AN61" s="8">
        <f t="shared" ref="AN61:AN71" si="9">34*1</f>
        <v>34</v>
      </c>
      <c r="AO61" s="37">
        <f t="shared" si="6"/>
        <v>5.8823529411764705E-2</v>
      </c>
    </row>
    <row r="62" spans="1:41" x14ac:dyDescent="0.25">
      <c r="A62" s="107"/>
      <c r="B62" s="111"/>
      <c r="C62" s="34" t="s">
        <v>50</v>
      </c>
      <c r="D62" s="46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55" t="s">
        <v>67</v>
      </c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55" t="s">
        <v>67</v>
      </c>
      <c r="AL62" s="38"/>
      <c r="AM62" s="36">
        <v>2</v>
      </c>
      <c r="AN62" s="8">
        <v>34</v>
      </c>
      <c r="AO62" s="37">
        <v>0.06</v>
      </c>
    </row>
    <row r="63" spans="1:41" ht="26.25" x14ac:dyDescent="0.25">
      <c r="A63" s="107"/>
      <c r="B63" s="97"/>
      <c r="C63" s="34" t="s">
        <v>51</v>
      </c>
      <c r="D63" s="47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55" t="s">
        <v>67</v>
      </c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55" t="s">
        <v>67</v>
      </c>
      <c r="AL63" s="48"/>
      <c r="AM63" s="36">
        <f>COUNTA(E63:AL63)</f>
        <v>2</v>
      </c>
      <c r="AN63" s="8">
        <f t="shared" si="9"/>
        <v>34</v>
      </c>
      <c r="AO63" s="37">
        <f t="shared" si="6"/>
        <v>5.8823529411764705E-2</v>
      </c>
    </row>
    <row r="64" spans="1:41" x14ac:dyDescent="0.25">
      <c r="A64" s="107"/>
      <c r="B64" s="96" t="s">
        <v>44</v>
      </c>
      <c r="C64" s="34" t="s">
        <v>48</v>
      </c>
      <c r="D64" s="49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13"/>
      <c r="S64" s="54" t="s">
        <v>67</v>
      </c>
      <c r="T64" s="62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64" t="s">
        <v>67</v>
      </c>
      <c r="AM64" s="36">
        <f>COUNTA(E64:AL64)</f>
        <v>2</v>
      </c>
      <c r="AN64" s="8">
        <f t="shared" si="9"/>
        <v>34</v>
      </c>
      <c r="AO64" s="37">
        <f t="shared" si="6"/>
        <v>5.8823529411764705E-2</v>
      </c>
    </row>
    <row r="65" spans="1:41" x14ac:dyDescent="0.25">
      <c r="A65" s="107"/>
      <c r="B65" s="111"/>
      <c r="C65" s="34" t="s">
        <v>49</v>
      </c>
      <c r="D65" s="49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13"/>
      <c r="S65" s="55" t="s">
        <v>67</v>
      </c>
      <c r="T65" s="62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5" t="s">
        <v>67</v>
      </c>
      <c r="AM65" s="36">
        <f>COUNTA(E65:AL65)</f>
        <v>2</v>
      </c>
      <c r="AN65" s="8">
        <f t="shared" si="9"/>
        <v>34</v>
      </c>
      <c r="AO65" s="37">
        <f t="shared" si="6"/>
        <v>5.8823529411764705E-2</v>
      </c>
    </row>
    <row r="66" spans="1:41" x14ac:dyDescent="0.25">
      <c r="A66" s="107"/>
      <c r="B66" s="111"/>
      <c r="C66" s="34" t="s">
        <v>50</v>
      </c>
      <c r="D66" s="52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13"/>
      <c r="S66" s="55" t="s">
        <v>67</v>
      </c>
      <c r="T66" s="62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5" t="s">
        <v>67</v>
      </c>
      <c r="AM66" s="36">
        <v>2</v>
      </c>
      <c r="AN66" s="8">
        <v>34</v>
      </c>
      <c r="AO66" s="37">
        <v>0.06</v>
      </c>
    </row>
    <row r="67" spans="1:41" x14ac:dyDescent="0.25">
      <c r="A67" s="107"/>
      <c r="B67" s="97"/>
      <c r="C67" s="34" t="s">
        <v>51</v>
      </c>
      <c r="D67" s="45"/>
      <c r="E67" s="46"/>
      <c r="F67" s="46"/>
      <c r="G67" s="38"/>
      <c r="H67" s="46"/>
      <c r="I67" s="46"/>
      <c r="J67" s="8"/>
      <c r="K67" s="46"/>
      <c r="L67" s="46"/>
      <c r="M67" s="46"/>
      <c r="N67" s="46"/>
      <c r="O67" s="46"/>
      <c r="P67" s="46"/>
      <c r="Q67" s="46"/>
      <c r="R67" s="13"/>
      <c r="S67" s="55" t="s">
        <v>67</v>
      </c>
      <c r="T67" s="62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55" t="s">
        <v>67</v>
      </c>
      <c r="AM67" s="36">
        <f>COUNTA(E67:AL67)</f>
        <v>2</v>
      </c>
      <c r="AN67" s="8">
        <f t="shared" si="9"/>
        <v>34</v>
      </c>
      <c r="AO67" s="37">
        <f t="shared" si="6"/>
        <v>5.8823529411764705E-2</v>
      </c>
    </row>
    <row r="68" spans="1:41" x14ac:dyDescent="0.25">
      <c r="A68" s="107"/>
      <c r="B68" s="96" t="s">
        <v>64</v>
      </c>
      <c r="C68" s="34" t="s">
        <v>48</v>
      </c>
      <c r="D68" s="45"/>
      <c r="E68" s="46"/>
      <c r="F68" s="46"/>
      <c r="G68" s="46"/>
      <c r="H68" s="38"/>
      <c r="I68" s="5"/>
      <c r="J68" s="46"/>
      <c r="K68" s="46"/>
      <c r="L68" s="46"/>
      <c r="M68" s="46"/>
      <c r="N68" s="46"/>
      <c r="O68" s="46"/>
      <c r="P68" s="46"/>
      <c r="Q68" s="46"/>
      <c r="R68" s="46"/>
      <c r="S68" s="64" t="s">
        <v>67</v>
      </c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64" t="s">
        <v>67</v>
      </c>
      <c r="AL68" s="46"/>
      <c r="AM68" s="36">
        <f>COUNTA(E68:AL68)</f>
        <v>2</v>
      </c>
      <c r="AN68" s="8">
        <f t="shared" si="9"/>
        <v>34</v>
      </c>
      <c r="AO68" s="37">
        <f t="shared" si="6"/>
        <v>5.8823529411764705E-2</v>
      </c>
    </row>
    <row r="69" spans="1:41" x14ac:dyDescent="0.25">
      <c r="A69" s="107"/>
      <c r="B69" s="111"/>
      <c r="C69" s="34" t="s">
        <v>49</v>
      </c>
      <c r="D69" s="45"/>
      <c r="E69" s="46"/>
      <c r="F69" s="38"/>
      <c r="G69" s="38"/>
      <c r="H69" s="8"/>
      <c r="I69" s="46"/>
      <c r="J69" s="38"/>
      <c r="K69" s="38"/>
      <c r="L69" s="38"/>
      <c r="M69" s="46"/>
      <c r="N69" s="38"/>
      <c r="O69" s="38"/>
      <c r="P69" s="38"/>
      <c r="Q69" s="46"/>
      <c r="R69" s="38"/>
      <c r="S69" s="55" t="s">
        <v>67</v>
      </c>
      <c r="T69" s="38"/>
      <c r="U69" s="46"/>
      <c r="V69" s="38"/>
      <c r="W69" s="38"/>
      <c r="X69" s="46"/>
      <c r="Y69" s="38"/>
      <c r="Z69" s="38"/>
      <c r="AA69" s="38"/>
      <c r="AB69" s="46"/>
      <c r="AC69" s="38"/>
      <c r="AD69" s="38"/>
      <c r="AE69" s="46"/>
      <c r="AF69" s="46"/>
      <c r="AG69" s="38"/>
      <c r="AH69" s="38"/>
      <c r="AI69" s="38"/>
      <c r="AJ69" s="46"/>
      <c r="AK69" s="55" t="s">
        <v>67</v>
      </c>
      <c r="AL69" s="38"/>
      <c r="AM69" s="36">
        <f>COUNTA(E69:AL69)</f>
        <v>2</v>
      </c>
      <c r="AN69" s="8">
        <f t="shared" si="9"/>
        <v>34</v>
      </c>
      <c r="AO69" s="37">
        <f t="shared" si="6"/>
        <v>5.8823529411764705E-2</v>
      </c>
    </row>
    <row r="70" spans="1:41" x14ac:dyDescent="0.25">
      <c r="A70" s="107"/>
      <c r="B70" s="111"/>
      <c r="C70" s="34" t="s">
        <v>50</v>
      </c>
      <c r="D70" s="45"/>
      <c r="E70" s="46"/>
      <c r="F70" s="38"/>
      <c r="G70" s="38"/>
      <c r="H70" s="8"/>
      <c r="I70" s="46"/>
      <c r="J70" s="38"/>
      <c r="K70" s="38"/>
      <c r="L70" s="38"/>
      <c r="M70" s="46"/>
      <c r="N70" s="38"/>
      <c r="O70" s="38"/>
      <c r="P70" s="38"/>
      <c r="Q70" s="46"/>
      <c r="R70" s="38"/>
      <c r="S70" s="55" t="s">
        <v>67</v>
      </c>
      <c r="T70" s="38"/>
      <c r="U70" s="46"/>
      <c r="V70" s="38"/>
      <c r="W70" s="38"/>
      <c r="X70" s="46"/>
      <c r="Y70" s="38"/>
      <c r="Z70" s="38"/>
      <c r="AA70" s="38"/>
      <c r="AB70" s="46"/>
      <c r="AC70" s="38"/>
      <c r="AD70" s="38"/>
      <c r="AE70" s="46"/>
      <c r="AF70" s="46"/>
      <c r="AG70" s="38"/>
      <c r="AH70" s="38"/>
      <c r="AI70" s="38"/>
      <c r="AJ70" s="46"/>
      <c r="AK70" s="55" t="s">
        <v>67</v>
      </c>
      <c r="AL70" s="38"/>
      <c r="AM70" s="36">
        <v>2</v>
      </c>
      <c r="AN70" s="8">
        <v>34</v>
      </c>
      <c r="AO70" s="37">
        <v>0.06</v>
      </c>
    </row>
    <row r="71" spans="1:41" x14ac:dyDescent="0.25">
      <c r="A71" s="107"/>
      <c r="B71" s="97"/>
      <c r="C71" s="34" t="s">
        <v>51</v>
      </c>
      <c r="D71" s="45"/>
      <c r="E71" s="46"/>
      <c r="F71" s="38"/>
      <c r="G71" s="8"/>
      <c r="H71" s="38"/>
      <c r="I71" s="46"/>
      <c r="J71" s="38"/>
      <c r="K71" s="38"/>
      <c r="L71" s="38"/>
      <c r="M71" s="46"/>
      <c r="N71" s="38"/>
      <c r="O71" s="38"/>
      <c r="P71" s="38"/>
      <c r="Q71" s="46"/>
      <c r="R71" s="38"/>
      <c r="S71" s="55" t="s">
        <v>67</v>
      </c>
      <c r="T71" s="38"/>
      <c r="U71" s="46"/>
      <c r="V71" s="38"/>
      <c r="W71" s="38"/>
      <c r="X71" s="46"/>
      <c r="Y71" s="38"/>
      <c r="Z71" s="38"/>
      <c r="AA71" s="38"/>
      <c r="AB71" s="46"/>
      <c r="AC71" s="38"/>
      <c r="AD71" s="38"/>
      <c r="AE71" s="46"/>
      <c r="AF71" s="46"/>
      <c r="AG71" s="38"/>
      <c r="AH71" s="38"/>
      <c r="AI71" s="38"/>
      <c r="AJ71" s="46"/>
      <c r="AK71" s="55" t="s">
        <v>67</v>
      </c>
      <c r="AL71" s="38"/>
      <c r="AM71" s="36">
        <f>COUNTA(E71:AL71)</f>
        <v>2</v>
      </c>
      <c r="AN71" s="8">
        <f t="shared" si="9"/>
        <v>34</v>
      </c>
      <c r="AO71" s="37">
        <f t="shared" si="6"/>
        <v>5.8823529411764705E-2</v>
      </c>
    </row>
    <row r="72" spans="1:41" x14ac:dyDescent="0.25">
      <c r="A72" s="107"/>
      <c r="B72" s="105" t="s">
        <v>45</v>
      </c>
      <c r="C72" s="34" t="s">
        <v>48</v>
      </c>
      <c r="D72" s="45"/>
      <c r="E72" s="46"/>
      <c r="F72" s="38"/>
      <c r="G72" s="38"/>
      <c r="H72" s="5"/>
      <c r="I72" s="38"/>
      <c r="J72" s="38"/>
      <c r="K72" s="38"/>
      <c r="L72" s="38"/>
      <c r="M72" s="46"/>
      <c r="N72" s="38"/>
      <c r="O72" s="38"/>
      <c r="P72" s="38"/>
      <c r="Q72" s="46"/>
      <c r="R72" s="38"/>
      <c r="S72" s="38"/>
      <c r="T72" s="38"/>
      <c r="U72" s="46"/>
      <c r="V72" s="38"/>
      <c r="W72" s="38"/>
      <c r="X72" s="46"/>
      <c r="Y72" s="38"/>
      <c r="Z72" s="38"/>
      <c r="AA72" s="38"/>
      <c r="AB72" s="8"/>
      <c r="AC72" s="8"/>
      <c r="AD72" s="8"/>
      <c r="AE72" s="46"/>
      <c r="AF72" s="46"/>
      <c r="AG72" s="38"/>
      <c r="AH72" s="38"/>
      <c r="AI72" s="38"/>
      <c r="AJ72" s="46"/>
      <c r="AK72" s="38"/>
      <c r="AL72" s="38"/>
      <c r="AM72" s="36">
        <f>COUNTA(E72:AL72)</f>
        <v>0</v>
      </c>
      <c r="AN72" s="8">
        <f>34*2</f>
        <v>68</v>
      </c>
      <c r="AO72" s="37">
        <f t="shared" si="6"/>
        <v>0</v>
      </c>
    </row>
    <row r="73" spans="1:41" x14ac:dyDescent="0.25">
      <c r="A73" s="107"/>
      <c r="B73" s="105"/>
      <c r="C73" s="34" t="s">
        <v>49</v>
      </c>
      <c r="D73" s="45"/>
      <c r="E73" s="46"/>
      <c r="F73" s="38"/>
      <c r="G73" s="38"/>
      <c r="H73" s="38"/>
      <c r="I73" s="46"/>
      <c r="J73" s="38"/>
      <c r="K73" s="38"/>
      <c r="L73" s="38"/>
      <c r="M73" s="46"/>
      <c r="N73" s="38"/>
      <c r="O73" s="38"/>
      <c r="P73" s="38"/>
      <c r="Q73" s="46"/>
      <c r="R73" s="38"/>
      <c r="S73" s="38"/>
      <c r="T73" s="38"/>
      <c r="U73" s="46"/>
      <c r="V73" s="38"/>
      <c r="W73" s="38"/>
      <c r="X73" s="46"/>
      <c r="Y73" s="38"/>
      <c r="Z73" s="38"/>
      <c r="AA73" s="38"/>
      <c r="AB73" s="38"/>
      <c r="AC73" s="38"/>
      <c r="AD73" s="46"/>
      <c r="AE73" s="46"/>
      <c r="AF73" s="46"/>
      <c r="AG73" s="46"/>
      <c r="AH73" s="8"/>
      <c r="AI73" s="8"/>
      <c r="AJ73" s="8"/>
      <c r="AK73" s="38"/>
      <c r="AL73" s="38"/>
      <c r="AM73" s="36">
        <f>COUNTA(E73:AL73)</f>
        <v>0</v>
      </c>
      <c r="AN73" s="8">
        <f t="shared" ref="AN73:AN75" si="10">34*2</f>
        <v>68</v>
      </c>
      <c r="AO73" s="37">
        <f t="shared" si="6"/>
        <v>0</v>
      </c>
    </row>
    <row r="74" spans="1:41" x14ac:dyDescent="0.25">
      <c r="A74" s="107"/>
      <c r="B74" s="105"/>
      <c r="C74" s="34" t="s">
        <v>50</v>
      </c>
      <c r="D74" s="45"/>
      <c r="E74" s="46"/>
      <c r="F74" s="38"/>
      <c r="G74" s="38"/>
      <c r="H74" s="38"/>
      <c r="I74" s="46"/>
      <c r="J74" s="38"/>
      <c r="K74" s="38"/>
      <c r="L74" s="38"/>
      <c r="M74" s="46"/>
      <c r="N74" s="38"/>
      <c r="O74" s="38"/>
      <c r="P74" s="38"/>
      <c r="Q74" s="46"/>
      <c r="R74" s="38"/>
      <c r="S74" s="38"/>
      <c r="T74" s="38"/>
      <c r="U74" s="46"/>
      <c r="V74" s="38"/>
      <c r="W74" s="38"/>
      <c r="X74" s="46"/>
      <c r="Y74" s="38"/>
      <c r="Z74" s="38"/>
      <c r="AA74" s="38"/>
      <c r="AB74" s="38"/>
      <c r="AC74" s="38"/>
      <c r="AD74" s="46"/>
      <c r="AE74" s="46"/>
      <c r="AF74" s="46"/>
      <c r="AG74" s="46"/>
      <c r="AH74" s="8"/>
      <c r="AI74" s="8"/>
      <c r="AJ74" s="8"/>
      <c r="AK74" s="38"/>
      <c r="AL74" s="38"/>
      <c r="AM74" s="36">
        <v>0</v>
      </c>
      <c r="AN74" s="8">
        <v>68</v>
      </c>
      <c r="AO74" s="37">
        <v>0</v>
      </c>
    </row>
    <row r="75" spans="1:41" x14ac:dyDescent="0.25">
      <c r="A75" s="107"/>
      <c r="B75" s="105"/>
      <c r="C75" s="34" t="s">
        <v>51</v>
      </c>
      <c r="D75" s="45"/>
      <c r="E75" s="46"/>
      <c r="F75" s="38"/>
      <c r="G75" s="38"/>
      <c r="H75" s="38"/>
      <c r="I75" s="46"/>
      <c r="J75" s="38"/>
      <c r="K75" s="38"/>
      <c r="L75" s="38"/>
      <c r="M75" s="46"/>
      <c r="N75" s="38"/>
      <c r="O75" s="38"/>
      <c r="P75" s="38"/>
      <c r="Q75" s="46"/>
      <c r="R75" s="38"/>
      <c r="S75" s="38"/>
      <c r="T75" s="38"/>
      <c r="U75" s="46"/>
      <c r="V75" s="38"/>
      <c r="W75" s="38"/>
      <c r="X75" s="46"/>
      <c r="Y75" s="38"/>
      <c r="Z75" s="38"/>
      <c r="AA75" s="38"/>
      <c r="AB75" s="38"/>
      <c r="AC75" s="38"/>
      <c r="AD75" s="46"/>
      <c r="AE75" s="46"/>
      <c r="AF75" s="46"/>
      <c r="AG75" s="46"/>
      <c r="AH75" s="8"/>
      <c r="AI75" s="8"/>
      <c r="AJ75" s="8"/>
      <c r="AK75" s="38"/>
      <c r="AL75" s="38"/>
      <c r="AM75" s="36">
        <f>COUNTA(E75:AL75)</f>
        <v>0</v>
      </c>
      <c r="AN75" s="8">
        <f t="shared" si="10"/>
        <v>68</v>
      </c>
      <c r="AO75" s="37">
        <f t="shared" si="6"/>
        <v>0</v>
      </c>
    </row>
    <row r="76" spans="1:41" x14ac:dyDescent="0.25">
      <c r="B76" s="70" t="s">
        <v>66</v>
      </c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</row>
    <row r="84" spans="1:41" ht="26.25" x14ac:dyDescent="0.25">
      <c r="A84" s="115" t="s">
        <v>53</v>
      </c>
      <c r="B84" s="115"/>
      <c r="C84" s="115"/>
      <c r="D84" s="115"/>
      <c r="E84" s="98" t="s">
        <v>19</v>
      </c>
      <c r="F84" s="99"/>
      <c r="G84" s="99"/>
      <c r="H84" s="99"/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99"/>
      <c r="Z84" s="99"/>
      <c r="AA84" s="99"/>
      <c r="AB84" s="99"/>
      <c r="AC84" s="99"/>
      <c r="AD84" s="99"/>
      <c r="AE84" s="99"/>
      <c r="AF84" s="99"/>
      <c r="AG84" s="99"/>
      <c r="AH84" s="99"/>
      <c r="AI84" s="99"/>
      <c r="AJ84" s="99"/>
      <c r="AK84" s="99"/>
      <c r="AL84" s="99"/>
      <c r="AM84" s="95" t="s">
        <v>20</v>
      </c>
      <c r="AN84" s="95" t="s">
        <v>21</v>
      </c>
      <c r="AO84" s="100" t="s">
        <v>22</v>
      </c>
    </row>
    <row r="85" spans="1:41" x14ac:dyDescent="0.25">
      <c r="A85" s="101" t="s">
        <v>23</v>
      </c>
      <c r="B85" s="102"/>
      <c r="C85" s="96" t="s">
        <v>24</v>
      </c>
      <c r="D85" s="32" t="s">
        <v>25</v>
      </c>
      <c r="E85" s="105" t="s">
        <v>26</v>
      </c>
      <c r="F85" s="105"/>
      <c r="G85" s="105"/>
      <c r="H85" s="105"/>
      <c r="I85" s="105" t="s">
        <v>27</v>
      </c>
      <c r="J85" s="105"/>
      <c r="K85" s="105"/>
      <c r="L85" s="105"/>
      <c r="M85" s="105" t="s">
        <v>28</v>
      </c>
      <c r="N85" s="105"/>
      <c r="O85" s="105"/>
      <c r="P85" s="105"/>
      <c r="Q85" s="105" t="s">
        <v>29</v>
      </c>
      <c r="R85" s="105"/>
      <c r="S85" s="105"/>
      <c r="T85" s="105"/>
      <c r="U85" s="105" t="s">
        <v>30</v>
      </c>
      <c r="V85" s="105"/>
      <c r="W85" s="105"/>
      <c r="X85" s="105" t="s">
        <v>31</v>
      </c>
      <c r="Y85" s="105"/>
      <c r="Z85" s="105"/>
      <c r="AA85" s="105"/>
      <c r="AB85" s="108" t="s">
        <v>32</v>
      </c>
      <c r="AC85" s="109"/>
      <c r="AD85" s="109"/>
      <c r="AE85" s="110"/>
      <c r="AF85" s="108" t="s">
        <v>33</v>
      </c>
      <c r="AG85" s="109"/>
      <c r="AH85" s="109"/>
      <c r="AI85" s="110"/>
      <c r="AJ85" s="105" t="s">
        <v>34</v>
      </c>
      <c r="AK85" s="105"/>
      <c r="AL85" s="105"/>
      <c r="AM85" s="95"/>
      <c r="AN85" s="95"/>
      <c r="AO85" s="100"/>
    </row>
    <row r="86" spans="1:41" x14ac:dyDescent="0.25">
      <c r="A86" s="103"/>
      <c r="B86" s="104"/>
      <c r="C86" s="97"/>
      <c r="D86" s="32" t="s">
        <v>35</v>
      </c>
      <c r="E86" s="33">
        <v>1</v>
      </c>
      <c r="F86" s="33">
        <v>2</v>
      </c>
      <c r="G86" s="33">
        <v>3</v>
      </c>
      <c r="H86" s="33">
        <v>4</v>
      </c>
      <c r="I86" s="33">
        <v>5</v>
      </c>
      <c r="J86" s="33">
        <v>6</v>
      </c>
      <c r="K86" s="33">
        <v>7</v>
      </c>
      <c r="L86" s="33">
        <v>8</v>
      </c>
      <c r="M86" s="33">
        <v>9</v>
      </c>
      <c r="N86" s="33">
        <v>10</v>
      </c>
      <c r="O86" s="33">
        <v>11</v>
      </c>
      <c r="P86" s="33">
        <v>12</v>
      </c>
      <c r="Q86" s="33">
        <v>13</v>
      </c>
      <c r="R86" s="33">
        <v>14</v>
      </c>
      <c r="S86" s="33">
        <v>15</v>
      </c>
      <c r="T86" s="33">
        <v>16</v>
      </c>
      <c r="U86" s="33">
        <v>17</v>
      </c>
      <c r="V86" s="33">
        <v>18</v>
      </c>
      <c r="W86" s="33">
        <v>19</v>
      </c>
      <c r="X86" s="33">
        <v>20</v>
      </c>
      <c r="Y86" s="33">
        <v>21</v>
      </c>
      <c r="Z86" s="33">
        <v>22</v>
      </c>
      <c r="AA86" s="33">
        <v>23</v>
      </c>
      <c r="AB86" s="33">
        <v>24</v>
      </c>
      <c r="AC86" s="33">
        <v>25</v>
      </c>
      <c r="AD86" s="33">
        <v>26</v>
      </c>
      <c r="AE86" s="33">
        <v>27</v>
      </c>
      <c r="AF86" s="33">
        <v>28</v>
      </c>
      <c r="AG86" s="33">
        <v>29</v>
      </c>
      <c r="AH86" s="33">
        <v>30</v>
      </c>
      <c r="AI86" s="33">
        <v>31</v>
      </c>
      <c r="AJ86" s="33">
        <v>32</v>
      </c>
      <c r="AK86" s="33">
        <v>33</v>
      </c>
      <c r="AL86" s="33">
        <v>34</v>
      </c>
      <c r="AM86" s="95"/>
      <c r="AN86" s="95"/>
      <c r="AO86" s="100"/>
    </row>
    <row r="87" spans="1:41" x14ac:dyDescent="0.25">
      <c r="A87" s="106" t="s">
        <v>47</v>
      </c>
      <c r="B87" s="96" t="s">
        <v>37</v>
      </c>
      <c r="C87" s="34" t="s">
        <v>54</v>
      </c>
      <c r="D87" s="45"/>
      <c r="E87" s="46"/>
      <c r="F87" s="54" t="s">
        <v>62</v>
      </c>
      <c r="G87" s="8"/>
      <c r="H87" s="8"/>
      <c r="I87" s="8"/>
      <c r="J87" s="8"/>
      <c r="K87" s="54" t="s">
        <v>65</v>
      </c>
      <c r="L87" s="8"/>
      <c r="M87" s="8"/>
      <c r="N87" s="8"/>
      <c r="O87" s="8"/>
      <c r="P87" s="8"/>
      <c r="Q87" s="55" t="s">
        <v>65</v>
      </c>
      <c r="R87" s="46"/>
      <c r="S87" s="13"/>
      <c r="T87" s="55" t="s">
        <v>65</v>
      </c>
      <c r="U87" s="46"/>
      <c r="V87" s="46"/>
      <c r="W87" s="46"/>
      <c r="X87" s="46"/>
      <c r="Y87" s="46"/>
      <c r="Z87" s="46"/>
      <c r="AA87" s="46"/>
      <c r="AB87" s="55" t="s">
        <v>65</v>
      </c>
      <c r="AC87" s="46"/>
      <c r="AD87" s="46"/>
      <c r="AE87" s="55" t="s">
        <v>65</v>
      </c>
      <c r="AF87" s="46"/>
      <c r="AG87" s="46"/>
      <c r="AH87" s="55" t="s">
        <v>65</v>
      </c>
      <c r="AI87" s="46"/>
      <c r="AJ87" s="13"/>
      <c r="AK87" s="55" t="s">
        <v>65</v>
      </c>
      <c r="AL87" s="46"/>
      <c r="AM87" s="36">
        <f>COUNTA(E87:AL87)</f>
        <v>8</v>
      </c>
      <c r="AN87" s="8">
        <f>34*5</f>
        <v>170</v>
      </c>
      <c r="AO87" s="37">
        <f>AM87/AN87</f>
        <v>4.7058823529411764E-2</v>
      </c>
    </row>
    <row r="88" spans="1:41" x14ac:dyDescent="0.25">
      <c r="A88" s="107"/>
      <c r="B88" s="111"/>
      <c r="C88" s="34" t="s">
        <v>55</v>
      </c>
      <c r="D88" s="45"/>
      <c r="E88" s="46"/>
      <c r="F88" s="54" t="s">
        <v>62</v>
      </c>
      <c r="G88" s="8"/>
      <c r="H88" s="8"/>
      <c r="I88" s="8"/>
      <c r="J88" s="8"/>
      <c r="K88" s="54" t="s">
        <v>65</v>
      </c>
      <c r="L88" s="8"/>
      <c r="M88" s="8"/>
      <c r="N88" s="8"/>
      <c r="O88" s="8"/>
      <c r="P88" s="8"/>
      <c r="Q88" s="56" t="s">
        <v>65</v>
      </c>
      <c r="R88" s="46"/>
      <c r="S88" s="13"/>
      <c r="T88" s="55" t="s">
        <v>65</v>
      </c>
      <c r="U88" s="46"/>
      <c r="V88" s="46"/>
      <c r="W88" s="46"/>
      <c r="X88" s="46"/>
      <c r="Y88" s="46"/>
      <c r="Z88" s="46"/>
      <c r="AA88" s="46"/>
      <c r="AB88" s="55" t="s">
        <v>65</v>
      </c>
      <c r="AC88" s="46"/>
      <c r="AD88" s="46"/>
      <c r="AE88" s="55" t="s">
        <v>65</v>
      </c>
      <c r="AF88" s="46"/>
      <c r="AG88" s="46"/>
      <c r="AH88" s="55" t="s">
        <v>65</v>
      </c>
      <c r="AI88" s="46"/>
      <c r="AJ88" s="13"/>
      <c r="AK88" s="55" t="s">
        <v>65</v>
      </c>
      <c r="AL88" s="46"/>
      <c r="AM88" s="36">
        <f>COUNTA(E88:AL88)</f>
        <v>8</v>
      </c>
      <c r="AN88" s="8">
        <f t="shared" ref="AN88:AN89" si="11">34*5</f>
        <v>170</v>
      </c>
      <c r="AO88" s="37">
        <f t="shared" ref="AO88:AO113" si="12">AM88/AN88</f>
        <v>4.7058823529411764E-2</v>
      </c>
    </row>
    <row r="89" spans="1:41" x14ac:dyDescent="0.25">
      <c r="A89" s="107"/>
      <c r="B89" s="97"/>
      <c r="C89" s="34" t="s">
        <v>56</v>
      </c>
      <c r="D89" s="45"/>
      <c r="E89" s="46"/>
      <c r="F89" s="54" t="s">
        <v>62</v>
      </c>
      <c r="G89" s="8"/>
      <c r="H89" s="8"/>
      <c r="I89" s="8"/>
      <c r="J89" s="8"/>
      <c r="K89" s="54" t="s">
        <v>65</v>
      </c>
      <c r="L89" s="8"/>
      <c r="M89" s="8"/>
      <c r="N89" s="8"/>
      <c r="O89" s="8"/>
      <c r="P89" s="8"/>
      <c r="Q89" s="55" t="s">
        <v>65</v>
      </c>
      <c r="R89" s="38"/>
      <c r="S89" s="13"/>
      <c r="T89" s="56" t="s">
        <v>65</v>
      </c>
      <c r="U89" s="46"/>
      <c r="V89" s="38"/>
      <c r="W89" s="38"/>
      <c r="X89" s="46"/>
      <c r="Y89" s="38"/>
      <c r="Z89" s="38"/>
      <c r="AA89" s="38"/>
      <c r="AB89" s="56" t="s">
        <v>65</v>
      </c>
      <c r="AC89" s="38"/>
      <c r="AD89" s="38"/>
      <c r="AE89" s="56" t="s">
        <v>65</v>
      </c>
      <c r="AF89" s="46"/>
      <c r="AG89" s="38"/>
      <c r="AH89" s="56" t="s">
        <v>65</v>
      </c>
      <c r="AI89" s="38"/>
      <c r="AJ89" s="13"/>
      <c r="AK89" s="56" t="s">
        <v>65</v>
      </c>
      <c r="AL89" s="38"/>
      <c r="AM89" s="36">
        <f>COUNTA(E89:AL89)</f>
        <v>8</v>
      </c>
      <c r="AN89" s="8">
        <f t="shared" si="11"/>
        <v>170</v>
      </c>
      <c r="AO89" s="37">
        <f t="shared" si="12"/>
        <v>4.7058823529411764E-2</v>
      </c>
    </row>
    <row r="90" spans="1:41" x14ac:dyDescent="0.25">
      <c r="A90" s="107"/>
      <c r="B90" s="96" t="s">
        <v>40</v>
      </c>
      <c r="C90" s="34" t="s">
        <v>54</v>
      </c>
      <c r="D90" s="45"/>
      <c r="E90" s="46"/>
      <c r="F90" s="54" t="s">
        <v>62</v>
      </c>
      <c r="G90" s="8"/>
      <c r="H90" s="8"/>
      <c r="I90" s="8"/>
      <c r="J90" s="8"/>
      <c r="K90" s="59" t="s">
        <v>65</v>
      </c>
      <c r="L90" s="8"/>
      <c r="M90" s="8"/>
      <c r="N90" s="8"/>
      <c r="O90" s="8"/>
      <c r="P90" s="8"/>
      <c r="Q90" s="46"/>
      <c r="R90" s="38"/>
      <c r="S90" s="56" t="s">
        <v>65</v>
      </c>
      <c r="T90" s="38"/>
      <c r="U90" s="46"/>
      <c r="V90" s="38"/>
      <c r="W90" s="38"/>
      <c r="X90" s="55" t="s">
        <v>65</v>
      </c>
      <c r="Y90" s="38"/>
      <c r="Z90" s="38"/>
      <c r="AA90" s="38"/>
      <c r="AB90" s="46"/>
      <c r="AC90" s="38"/>
      <c r="AD90" s="55" t="s">
        <v>65</v>
      </c>
      <c r="AE90" s="46"/>
      <c r="AF90" s="46"/>
      <c r="AG90" s="38"/>
      <c r="AH90" s="38"/>
      <c r="AI90" s="55" t="s">
        <v>65</v>
      </c>
      <c r="AJ90" s="46"/>
      <c r="AK90" s="38"/>
      <c r="AL90" s="55" t="s">
        <v>65</v>
      </c>
      <c r="AM90" s="36">
        <f>COUNTA(E90:AL90)</f>
        <v>7</v>
      </c>
      <c r="AN90" s="8">
        <f>34*4</f>
        <v>136</v>
      </c>
      <c r="AO90" s="37">
        <f t="shared" si="12"/>
        <v>5.1470588235294115E-2</v>
      </c>
    </row>
    <row r="91" spans="1:41" x14ac:dyDescent="0.25">
      <c r="A91" s="107"/>
      <c r="B91" s="111"/>
      <c r="C91" s="34" t="s">
        <v>55</v>
      </c>
      <c r="D91" s="45"/>
      <c r="E91" s="46"/>
      <c r="F91" s="56" t="s">
        <v>62</v>
      </c>
      <c r="G91" s="38"/>
      <c r="H91" s="8"/>
      <c r="I91" s="38"/>
      <c r="J91" s="38"/>
      <c r="K91" s="56" t="s">
        <v>65</v>
      </c>
      <c r="L91" s="38"/>
      <c r="M91" s="46"/>
      <c r="N91" s="38"/>
      <c r="O91" s="38"/>
      <c r="P91" s="38"/>
      <c r="Q91" s="46"/>
      <c r="R91" s="38"/>
      <c r="S91" s="56" t="s">
        <v>65</v>
      </c>
      <c r="T91" s="38"/>
      <c r="U91" s="46"/>
      <c r="V91" s="38"/>
      <c r="W91" s="38"/>
      <c r="X91" s="55" t="s">
        <v>65</v>
      </c>
      <c r="Y91" s="38"/>
      <c r="Z91" s="38"/>
      <c r="AA91" s="38"/>
      <c r="AB91" s="8"/>
      <c r="AC91" s="8"/>
      <c r="AD91" s="55" t="s">
        <v>65</v>
      </c>
      <c r="AE91" s="46"/>
      <c r="AF91" s="46"/>
      <c r="AG91" s="38"/>
      <c r="AH91" s="38"/>
      <c r="AI91" s="55" t="s">
        <v>65</v>
      </c>
      <c r="AJ91" s="46"/>
      <c r="AK91" s="38"/>
      <c r="AL91" s="55" t="s">
        <v>65</v>
      </c>
      <c r="AM91" s="36">
        <f>COUNTA(E91:AL91)</f>
        <v>7</v>
      </c>
      <c r="AN91" s="8">
        <f t="shared" ref="AN91:AN95" si="13">34*4</f>
        <v>136</v>
      </c>
      <c r="AO91" s="37">
        <f t="shared" si="12"/>
        <v>5.1470588235294115E-2</v>
      </c>
    </row>
    <row r="92" spans="1:41" x14ac:dyDescent="0.25">
      <c r="A92" s="107"/>
      <c r="B92" s="97"/>
      <c r="C92" s="34" t="s">
        <v>56</v>
      </c>
      <c r="D92" s="45"/>
      <c r="E92" s="46"/>
      <c r="F92" s="56" t="s">
        <v>62</v>
      </c>
      <c r="G92" s="38"/>
      <c r="H92" s="46"/>
      <c r="I92" s="46"/>
      <c r="J92" s="61"/>
      <c r="K92" s="56" t="s">
        <v>65</v>
      </c>
      <c r="L92" s="46"/>
      <c r="M92" s="46"/>
      <c r="N92" s="46"/>
      <c r="O92" s="46"/>
      <c r="P92" s="46"/>
      <c r="Q92" s="46"/>
      <c r="R92" s="38"/>
      <c r="S92" s="56" t="s">
        <v>65</v>
      </c>
      <c r="T92" s="38"/>
      <c r="U92" s="46"/>
      <c r="V92" s="38"/>
      <c r="W92" s="38"/>
      <c r="X92" s="56" t="s">
        <v>65</v>
      </c>
      <c r="Y92" s="38"/>
      <c r="Z92" s="38"/>
      <c r="AA92" s="38"/>
      <c r="AB92" s="38"/>
      <c r="AC92" s="38"/>
      <c r="AD92" s="56" t="s">
        <v>65</v>
      </c>
      <c r="AE92" s="46"/>
      <c r="AF92" s="46"/>
      <c r="AG92" s="46"/>
      <c r="AH92" s="8"/>
      <c r="AI92" s="56" t="s">
        <v>65</v>
      </c>
      <c r="AJ92" s="8"/>
      <c r="AK92" s="38"/>
      <c r="AL92" s="56" t="s">
        <v>65</v>
      </c>
      <c r="AM92" s="36">
        <f>COUNTA(E92:AL92)</f>
        <v>7</v>
      </c>
      <c r="AN92" s="8">
        <f t="shared" si="13"/>
        <v>136</v>
      </c>
      <c r="AO92" s="37">
        <f t="shared" si="12"/>
        <v>5.1470588235294115E-2</v>
      </c>
    </row>
    <row r="93" spans="1:41" x14ac:dyDescent="0.25">
      <c r="A93" s="107"/>
      <c r="B93" s="96" t="s">
        <v>41</v>
      </c>
      <c r="C93" s="34" t="s">
        <v>54</v>
      </c>
      <c r="D93" s="45"/>
      <c r="E93" s="46"/>
      <c r="F93" s="57"/>
      <c r="G93" s="46"/>
      <c r="H93" s="60"/>
      <c r="I93" s="54" t="s">
        <v>67</v>
      </c>
      <c r="J93" s="62"/>
      <c r="K93" s="46"/>
      <c r="L93" s="46"/>
      <c r="M93" s="46"/>
      <c r="N93" s="46"/>
      <c r="O93" s="56" t="s">
        <v>67</v>
      </c>
      <c r="P93" s="13"/>
      <c r="Q93" s="46"/>
      <c r="R93" s="38"/>
      <c r="S93" s="56" t="s">
        <v>67</v>
      </c>
      <c r="T93" s="38"/>
      <c r="U93" s="46"/>
      <c r="V93" s="38"/>
      <c r="W93" s="38"/>
      <c r="X93" s="46"/>
      <c r="Y93" s="38"/>
      <c r="Z93" s="38"/>
      <c r="AA93" s="38"/>
      <c r="AB93" s="38"/>
      <c r="AC93" s="55" t="s">
        <v>67</v>
      </c>
      <c r="AD93" s="46"/>
      <c r="AE93" s="46"/>
      <c r="AF93" s="46"/>
      <c r="AG93" s="46"/>
      <c r="AH93" s="8"/>
      <c r="AI93" s="56" t="s">
        <v>67</v>
      </c>
      <c r="AJ93" s="13"/>
      <c r="AK93" s="38"/>
      <c r="AL93" s="38"/>
      <c r="AM93" s="36">
        <f>COUNTA(E93:AL93)</f>
        <v>5</v>
      </c>
      <c r="AN93" s="8">
        <f t="shared" si="13"/>
        <v>136</v>
      </c>
      <c r="AO93" s="37">
        <f t="shared" si="12"/>
        <v>3.6764705882352942E-2</v>
      </c>
    </row>
    <row r="94" spans="1:41" x14ac:dyDescent="0.25">
      <c r="A94" s="107"/>
      <c r="B94" s="111"/>
      <c r="C94" s="34" t="s">
        <v>55</v>
      </c>
      <c r="D94" s="45"/>
      <c r="E94" s="46"/>
      <c r="F94" s="58"/>
      <c r="G94" s="38"/>
      <c r="H94" s="5"/>
      <c r="I94" s="55" t="s">
        <v>67</v>
      </c>
      <c r="J94" s="62"/>
      <c r="K94" s="38"/>
      <c r="L94" s="38"/>
      <c r="M94" s="46"/>
      <c r="N94" s="38"/>
      <c r="O94" s="56" t="s">
        <v>67</v>
      </c>
      <c r="P94" s="13"/>
      <c r="Q94" s="46"/>
      <c r="R94" s="38"/>
      <c r="S94" s="56" t="s">
        <v>67</v>
      </c>
      <c r="T94" s="38"/>
      <c r="U94" s="46"/>
      <c r="V94" s="38"/>
      <c r="W94" s="38"/>
      <c r="X94" s="46"/>
      <c r="Y94" s="38"/>
      <c r="Z94" s="38"/>
      <c r="AA94" s="38"/>
      <c r="AB94" s="38"/>
      <c r="AC94" s="55" t="s">
        <v>67</v>
      </c>
      <c r="AD94" s="46"/>
      <c r="AE94" s="46"/>
      <c r="AF94" s="46"/>
      <c r="AG94" s="46"/>
      <c r="AH94" s="8"/>
      <c r="AI94" s="56" t="s">
        <v>67</v>
      </c>
      <c r="AJ94" s="13"/>
      <c r="AK94" s="38"/>
      <c r="AL94" s="38"/>
      <c r="AM94" s="36">
        <f>COUNTA(E94:AL94)</f>
        <v>5</v>
      </c>
      <c r="AN94" s="8">
        <f t="shared" si="13"/>
        <v>136</v>
      </c>
      <c r="AO94" s="37">
        <f t="shared" si="12"/>
        <v>3.6764705882352942E-2</v>
      </c>
    </row>
    <row r="95" spans="1:41" x14ac:dyDescent="0.25">
      <c r="A95" s="107"/>
      <c r="B95" s="97"/>
      <c r="C95" s="34" t="s">
        <v>56</v>
      </c>
      <c r="D95" s="45"/>
      <c r="E95" s="46"/>
      <c r="F95" s="58"/>
      <c r="G95" s="5"/>
      <c r="H95" s="60"/>
      <c r="I95" s="55" t="s">
        <v>67</v>
      </c>
      <c r="J95" s="62"/>
      <c r="K95" s="38"/>
      <c r="L95" s="38"/>
      <c r="M95" s="46"/>
      <c r="N95" s="38"/>
      <c r="O95" s="56" t="s">
        <v>67</v>
      </c>
      <c r="P95" s="13"/>
      <c r="Q95" s="46"/>
      <c r="R95" s="38"/>
      <c r="S95" s="56" t="s">
        <v>67</v>
      </c>
      <c r="T95" s="38"/>
      <c r="U95" s="46"/>
      <c r="V95" s="38"/>
      <c r="W95" s="38"/>
      <c r="X95" s="46"/>
      <c r="Y95" s="38"/>
      <c r="Z95" s="38"/>
      <c r="AA95" s="38"/>
      <c r="AB95" s="38"/>
      <c r="AC95" s="56" t="s">
        <v>67</v>
      </c>
      <c r="AD95" s="46"/>
      <c r="AE95" s="46"/>
      <c r="AF95" s="46"/>
      <c r="AG95" s="46"/>
      <c r="AH95" s="8"/>
      <c r="AI95" s="56" t="s">
        <v>67</v>
      </c>
      <c r="AJ95" s="13"/>
      <c r="AK95" s="38"/>
      <c r="AL95" s="38"/>
      <c r="AM95" s="36">
        <f>COUNTA(E95:AL95)</f>
        <v>5</v>
      </c>
      <c r="AN95" s="8">
        <f t="shared" si="13"/>
        <v>136</v>
      </c>
      <c r="AO95" s="37">
        <f t="shared" si="12"/>
        <v>3.6764705882352942E-2</v>
      </c>
    </row>
    <row r="96" spans="1:41" x14ac:dyDescent="0.25">
      <c r="A96" s="107"/>
      <c r="B96" s="96" t="s">
        <v>42</v>
      </c>
      <c r="C96" s="34" t="s">
        <v>54</v>
      </c>
      <c r="D96" s="45"/>
      <c r="E96" s="46"/>
      <c r="F96" s="56" t="s">
        <v>62</v>
      </c>
      <c r="G96" s="38"/>
      <c r="H96" s="38"/>
      <c r="I96" s="46"/>
      <c r="J96" s="38"/>
      <c r="K96" s="56" t="s">
        <v>67</v>
      </c>
      <c r="L96" s="38"/>
      <c r="M96" s="46"/>
      <c r="N96" s="38"/>
      <c r="O96" s="38"/>
      <c r="P96" s="38"/>
      <c r="Q96" s="38"/>
      <c r="R96" s="38"/>
      <c r="S96" s="38"/>
      <c r="T96" s="56" t="s">
        <v>67</v>
      </c>
      <c r="U96" s="46"/>
      <c r="V96" s="38"/>
      <c r="W96" s="38"/>
      <c r="X96" s="46"/>
      <c r="Y96" s="56" t="s">
        <v>67</v>
      </c>
      <c r="Z96" s="38"/>
      <c r="AA96" s="38"/>
      <c r="AB96" s="38"/>
      <c r="AC96" s="13"/>
      <c r="AD96" s="56" t="s">
        <v>67</v>
      </c>
      <c r="AE96" s="46"/>
      <c r="AF96" s="46"/>
      <c r="AG96" s="8"/>
      <c r="AH96" s="8"/>
      <c r="AI96" s="8"/>
      <c r="AJ96" s="56" t="s">
        <v>67</v>
      </c>
      <c r="AK96" s="13"/>
      <c r="AL96" s="38"/>
      <c r="AM96" s="36">
        <f>COUNTA(E96:AL96)</f>
        <v>6</v>
      </c>
      <c r="AN96" s="8">
        <f>34*2</f>
        <v>68</v>
      </c>
      <c r="AO96" s="37">
        <f t="shared" si="12"/>
        <v>8.8235294117647065E-2</v>
      </c>
    </row>
    <row r="97" spans="1:41" x14ac:dyDescent="0.25">
      <c r="A97" s="107"/>
      <c r="B97" s="111"/>
      <c r="C97" s="34" t="s">
        <v>55</v>
      </c>
      <c r="D97" s="45"/>
      <c r="E97" s="46"/>
      <c r="F97" s="56" t="s">
        <v>62</v>
      </c>
      <c r="G97" s="38"/>
      <c r="H97" s="38"/>
      <c r="I97" s="46"/>
      <c r="J97" s="38"/>
      <c r="K97" s="56" t="s">
        <v>67</v>
      </c>
      <c r="L97" s="38"/>
      <c r="M97" s="46"/>
      <c r="N97" s="38"/>
      <c r="O97" s="38"/>
      <c r="P97" s="38"/>
      <c r="Q97" s="46"/>
      <c r="R97" s="38"/>
      <c r="S97" s="38"/>
      <c r="T97" s="56" t="s">
        <v>67</v>
      </c>
      <c r="U97" s="46"/>
      <c r="V97" s="38"/>
      <c r="W97" s="38"/>
      <c r="X97" s="46"/>
      <c r="Y97" s="56" t="s">
        <v>67</v>
      </c>
      <c r="Z97" s="38"/>
      <c r="AA97" s="38"/>
      <c r="AB97" s="46"/>
      <c r="AC97" s="13"/>
      <c r="AD97" s="56" t="s">
        <v>67</v>
      </c>
      <c r="AE97" s="46"/>
      <c r="AF97" s="46"/>
      <c r="AG97" s="38"/>
      <c r="AH97" s="38"/>
      <c r="AI97" s="8"/>
      <c r="AJ97" s="56" t="s">
        <v>67</v>
      </c>
      <c r="AK97" s="13"/>
      <c r="AL97" s="38"/>
      <c r="AM97" s="36">
        <f>COUNTA(E97:AL97)</f>
        <v>6</v>
      </c>
      <c r="AN97" s="8">
        <f t="shared" ref="AN97:AN101" si="14">34*2</f>
        <v>68</v>
      </c>
      <c r="AO97" s="37">
        <f t="shared" si="12"/>
        <v>8.8235294117647065E-2</v>
      </c>
    </row>
    <row r="98" spans="1:41" x14ac:dyDescent="0.25">
      <c r="A98" s="107"/>
      <c r="B98" s="97"/>
      <c r="C98" s="34" t="s">
        <v>56</v>
      </c>
      <c r="D98" s="45"/>
      <c r="E98" s="46"/>
      <c r="F98" s="56" t="s">
        <v>62</v>
      </c>
      <c r="G98" s="38"/>
      <c r="H98" s="38"/>
      <c r="I98" s="46"/>
      <c r="J98" s="38"/>
      <c r="K98" s="56" t="s">
        <v>67</v>
      </c>
      <c r="L98" s="38"/>
      <c r="M98" s="46"/>
      <c r="N98" s="38"/>
      <c r="O98" s="38"/>
      <c r="P98" s="38"/>
      <c r="Q98" s="46"/>
      <c r="R98" s="38"/>
      <c r="S98" s="38"/>
      <c r="T98" s="56" t="s">
        <v>67</v>
      </c>
      <c r="U98" s="46"/>
      <c r="V98" s="38"/>
      <c r="W98" s="38"/>
      <c r="X98" s="46"/>
      <c r="Y98" s="56" t="s">
        <v>67</v>
      </c>
      <c r="Z98" s="38"/>
      <c r="AA98" s="38"/>
      <c r="AB98" s="46"/>
      <c r="AC98" s="13"/>
      <c r="AD98" s="56" t="s">
        <v>67</v>
      </c>
      <c r="AE98" s="46"/>
      <c r="AF98" s="46"/>
      <c r="AG98" s="38"/>
      <c r="AH98" s="38"/>
      <c r="AI98" s="8"/>
      <c r="AJ98" s="56" t="s">
        <v>67</v>
      </c>
      <c r="AK98" s="13"/>
      <c r="AL98" s="38"/>
      <c r="AM98" s="36">
        <f>COUNTA(E98:AL98)</f>
        <v>6</v>
      </c>
      <c r="AN98" s="8">
        <f t="shared" si="14"/>
        <v>68</v>
      </c>
      <c r="AO98" s="37">
        <f t="shared" si="12"/>
        <v>8.8235294117647065E-2</v>
      </c>
    </row>
    <row r="99" spans="1:41" x14ac:dyDescent="0.25">
      <c r="A99" s="107"/>
      <c r="B99" s="112" t="s">
        <v>52</v>
      </c>
      <c r="C99" s="34" t="s">
        <v>54</v>
      </c>
      <c r="D99" s="45"/>
      <c r="E99" s="46"/>
      <c r="F99" s="38"/>
      <c r="G99" s="38"/>
      <c r="H99" s="38"/>
      <c r="I99" s="46"/>
      <c r="J99" s="38"/>
      <c r="K99" s="38"/>
      <c r="L99" s="38"/>
      <c r="M99" s="46"/>
      <c r="N99" s="38"/>
      <c r="O99" s="38"/>
      <c r="P99" s="38"/>
      <c r="Q99" s="46"/>
      <c r="R99" s="38"/>
      <c r="S99" s="56" t="s">
        <v>65</v>
      </c>
      <c r="T99" s="38"/>
      <c r="U99" s="46"/>
      <c r="V99" s="38"/>
      <c r="W99" s="38"/>
      <c r="X99" s="46"/>
      <c r="Y99" s="38"/>
      <c r="Z99" s="38"/>
      <c r="AA99" s="38"/>
      <c r="AB99" s="46"/>
      <c r="AC99" s="38"/>
      <c r="AD99" s="8"/>
      <c r="AE99" s="46"/>
      <c r="AF99" s="46"/>
      <c r="AG99" s="38"/>
      <c r="AH99" s="38"/>
      <c r="AI99" s="8"/>
      <c r="AJ99" s="56" t="s">
        <v>65</v>
      </c>
      <c r="AK99" s="38"/>
      <c r="AL99" s="38"/>
      <c r="AM99" s="36">
        <f>COUNTA(E99:AL99)</f>
        <v>2</v>
      </c>
      <c r="AN99" s="8">
        <f t="shared" si="14"/>
        <v>68</v>
      </c>
      <c r="AO99" s="37">
        <f t="shared" si="12"/>
        <v>2.9411764705882353E-2</v>
      </c>
    </row>
    <row r="100" spans="1:41" x14ac:dyDescent="0.25">
      <c r="A100" s="107"/>
      <c r="B100" s="113"/>
      <c r="C100" s="34" t="s">
        <v>55</v>
      </c>
      <c r="D100" s="45"/>
      <c r="E100" s="46"/>
      <c r="F100" s="38"/>
      <c r="G100" s="38"/>
      <c r="H100" s="38"/>
      <c r="I100" s="46"/>
      <c r="J100" s="38"/>
      <c r="K100" s="38"/>
      <c r="L100" s="38"/>
      <c r="M100" s="46"/>
      <c r="N100" s="38"/>
      <c r="O100" s="38"/>
      <c r="P100" s="38"/>
      <c r="Q100" s="46"/>
      <c r="R100" s="38"/>
      <c r="S100" s="56" t="s">
        <v>65</v>
      </c>
      <c r="T100" s="38"/>
      <c r="U100" s="46"/>
      <c r="V100" s="38"/>
      <c r="W100" s="38"/>
      <c r="X100" s="46"/>
      <c r="Y100" s="38"/>
      <c r="Z100" s="38"/>
      <c r="AA100" s="38"/>
      <c r="AB100" s="46"/>
      <c r="AC100" s="38"/>
      <c r="AD100" s="8"/>
      <c r="AE100" s="46"/>
      <c r="AF100" s="46"/>
      <c r="AG100" s="38"/>
      <c r="AH100" s="38"/>
      <c r="AI100" s="8"/>
      <c r="AJ100" s="56" t="s">
        <v>65</v>
      </c>
      <c r="AK100" s="38"/>
      <c r="AL100" s="38"/>
      <c r="AM100" s="36">
        <f>COUNTA(E100:AL100)</f>
        <v>2</v>
      </c>
      <c r="AN100" s="8">
        <f t="shared" si="14"/>
        <v>68</v>
      </c>
      <c r="AO100" s="37">
        <f t="shared" si="12"/>
        <v>2.9411764705882353E-2</v>
      </c>
    </row>
    <row r="101" spans="1:41" ht="21.75" customHeight="1" x14ac:dyDescent="0.25">
      <c r="A101" s="107"/>
      <c r="B101" s="114"/>
      <c r="C101" s="34" t="s">
        <v>56</v>
      </c>
      <c r="D101" s="45"/>
      <c r="E101" s="46"/>
      <c r="F101" s="38"/>
      <c r="G101" s="38"/>
      <c r="H101" s="38"/>
      <c r="I101" s="46"/>
      <c r="J101" s="38"/>
      <c r="K101" s="38"/>
      <c r="L101" s="38"/>
      <c r="M101" s="46"/>
      <c r="N101" s="38"/>
      <c r="O101" s="38"/>
      <c r="P101" s="38"/>
      <c r="Q101" s="46"/>
      <c r="R101" s="38"/>
      <c r="S101" s="56" t="s">
        <v>65</v>
      </c>
      <c r="T101" s="38"/>
      <c r="U101" s="46"/>
      <c r="V101" s="38"/>
      <c r="W101" s="38"/>
      <c r="X101" s="46"/>
      <c r="Y101" s="38"/>
      <c r="Z101" s="38"/>
      <c r="AA101" s="38"/>
      <c r="AB101" s="46"/>
      <c r="AC101" s="38"/>
      <c r="AD101" s="8"/>
      <c r="AE101" s="46"/>
      <c r="AF101" s="46"/>
      <c r="AG101" s="38"/>
      <c r="AH101" s="38"/>
      <c r="AI101" s="8"/>
      <c r="AJ101" s="56" t="s">
        <v>65</v>
      </c>
      <c r="AK101" s="38"/>
      <c r="AL101" s="38"/>
      <c r="AM101" s="36">
        <f>COUNTA(E101:AL101)</f>
        <v>2</v>
      </c>
      <c r="AN101" s="8">
        <f t="shared" si="14"/>
        <v>68</v>
      </c>
      <c r="AO101" s="37">
        <f t="shared" si="12"/>
        <v>2.9411764705882353E-2</v>
      </c>
    </row>
    <row r="102" spans="1:41" x14ac:dyDescent="0.25">
      <c r="A102" s="107"/>
      <c r="B102" s="96" t="s">
        <v>43</v>
      </c>
      <c r="C102" s="34" t="s">
        <v>54</v>
      </c>
      <c r="D102" s="45"/>
      <c r="E102" s="46"/>
      <c r="F102" s="38"/>
      <c r="G102" s="38"/>
      <c r="H102" s="38"/>
      <c r="I102" s="46"/>
      <c r="J102" s="38"/>
      <c r="K102" s="38"/>
      <c r="L102" s="38"/>
      <c r="M102" s="46"/>
      <c r="N102" s="38"/>
      <c r="O102" s="38"/>
      <c r="P102" s="38"/>
      <c r="Q102" s="46"/>
      <c r="R102" s="38"/>
      <c r="S102" s="13"/>
      <c r="T102" s="56" t="s">
        <v>67</v>
      </c>
      <c r="U102" s="46"/>
      <c r="V102" s="38"/>
      <c r="W102" s="38"/>
      <c r="X102" s="46"/>
      <c r="Y102" s="38"/>
      <c r="Z102" s="38"/>
      <c r="AA102" s="8"/>
      <c r="AB102" s="46"/>
      <c r="AC102" s="38"/>
      <c r="AD102" s="38"/>
      <c r="AE102" s="46"/>
      <c r="AF102" s="46"/>
      <c r="AG102" s="38"/>
      <c r="AH102" s="38"/>
      <c r="AI102" s="38"/>
      <c r="AJ102" s="56" t="s">
        <v>67</v>
      </c>
      <c r="AK102" s="13"/>
      <c r="AL102" s="38"/>
      <c r="AM102" s="36">
        <f>COUNTA(E102:AL102)</f>
        <v>2</v>
      </c>
      <c r="AN102" s="8">
        <f>34*1</f>
        <v>34</v>
      </c>
      <c r="AO102" s="37">
        <f t="shared" si="12"/>
        <v>5.8823529411764705E-2</v>
      </c>
    </row>
    <row r="103" spans="1:41" x14ac:dyDescent="0.25">
      <c r="A103" s="107"/>
      <c r="B103" s="111"/>
      <c r="C103" s="43" t="s">
        <v>55</v>
      </c>
      <c r="D103" s="46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13"/>
      <c r="T103" s="56" t="s">
        <v>67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56" t="s">
        <v>67</v>
      </c>
      <c r="AK103" s="13"/>
      <c r="AL103" s="38"/>
      <c r="AM103" s="36">
        <f>COUNTA(E103:AL103)</f>
        <v>2</v>
      </c>
      <c r="AN103" s="8">
        <f t="shared" ref="AN103:AN110" si="15">34*1</f>
        <v>34</v>
      </c>
      <c r="AO103" s="37">
        <f t="shared" si="12"/>
        <v>5.8823529411764705E-2</v>
      </c>
    </row>
    <row r="104" spans="1:41" ht="26.25" x14ac:dyDescent="0.25">
      <c r="A104" s="107"/>
      <c r="B104" s="97"/>
      <c r="C104" s="43" t="s">
        <v>56</v>
      </c>
      <c r="D104" s="47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13"/>
      <c r="T104" s="56" t="s">
        <v>67</v>
      </c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56" t="s">
        <v>67</v>
      </c>
      <c r="AK104" s="13"/>
      <c r="AL104" s="48"/>
      <c r="AM104" s="36">
        <f>COUNTA(E104:AL104)</f>
        <v>2</v>
      </c>
      <c r="AN104" s="8">
        <f t="shared" si="15"/>
        <v>34</v>
      </c>
      <c r="AO104" s="37">
        <f t="shared" si="12"/>
        <v>5.8823529411764705E-2</v>
      </c>
    </row>
    <row r="105" spans="1:41" x14ac:dyDescent="0.25">
      <c r="A105" s="107"/>
      <c r="B105" s="96" t="s">
        <v>44</v>
      </c>
      <c r="C105" s="34" t="s">
        <v>54</v>
      </c>
      <c r="D105" s="49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56" t="s">
        <v>67</v>
      </c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56" t="s">
        <v>67</v>
      </c>
      <c r="AL105" s="46"/>
      <c r="AM105" s="36">
        <f>COUNTA(E105:AL105)</f>
        <v>2</v>
      </c>
      <c r="AN105" s="8">
        <f t="shared" si="15"/>
        <v>34</v>
      </c>
      <c r="AO105" s="37">
        <f t="shared" si="12"/>
        <v>5.8823529411764705E-2</v>
      </c>
    </row>
    <row r="106" spans="1:41" x14ac:dyDescent="0.25">
      <c r="A106" s="107"/>
      <c r="B106" s="111"/>
      <c r="C106" s="34" t="s">
        <v>55</v>
      </c>
      <c r="D106" s="49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6" t="s">
        <v>67</v>
      </c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6" t="s">
        <v>67</v>
      </c>
      <c r="AL106" s="50"/>
      <c r="AM106" s="36">
        <f>COUNTA(E106:AL106)</f>
        <v>2</v>
      </c>
      <c r="AN106" s="8">
        <f t="shared" si="15"/>
        <v>34</v>
      </c>
      <c r="AO106" s="37">
        <f t="shared" si="12"/>
        <v>5.8823529411764705E-2</v>
      </c>
    </row>
    <row r="107" spans="1:41" x14ac:dyDescent="0.25">
      <c r="A107" s="107"/>
      <c r="B107" s="97"/>
      <c r="C107" s="34" t="s">
        <v>56</v>
      </c>
      <c r="D107" s="45"/>
      <c r="E107" s="46"/>
      <c r="F107" s="46"/>
      <c r="G107" s="38"/>
      <c r="H107" s="46"/>
      <c r="I107" s="46"/>
      <c r="J107" s="5"/>
      <c r="K107" s="46"/>
      <c r="L107" s="46"/>
      <c r="M107" s="46"/>
      <c r="N107" s="46"/>
      <c r="O107" s="46"/>
      <c r="P107" s="46"/>
      <c r="Q107" s="46"/>
      <c r="R107" s="46"/>
      <c r="S107" s="56" t="s">
        <v>67</v>
      </c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56" t="s">
        <v>67</v>
      </c>
      <c r="AL107" s="46"/>
      <c r="AM107" s="36">
        <f>COUNTA(E107:AL107)</f>
        <v>2</v>
      </c>
      <c r="AN107" s="8">
        <f t="shared" si="15"/>
        <v>34</v>
      </c>
      <c r="AO107" s="37">
        <f t="shared" si="12"/>
        <v>5.8823529411764705E-2</v>
      </c>
    </row>
    <row r="108" spans="1:41" x14ac:dyDescent="0.25">
      <c r="A108" s="107"/>
      <c r="B108" s="96" t="s">
        <v>64</v>
      </c>
      <c r="C108" s="34" t="s">
        <v>54</v>
      </c>
      <c r="D108" s="45"/>
      <c r="E108" s="46"/>
      <c r="F108" s="46"/>
      <c r="G108" s="46"/>
      <c r="H108" s="38"/>
      <c r="I108" s="5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56" t="s">
        <v>67</v>
      </c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56" t="s">
        <v>67</v>
      </c>
      <c r="AL108" s="46"/>
      <c r="AM108" s="36">
        <f>COUNTA(E108:AL108)</f>
        <v>2</v>
      </c>
      <c r="AN108" s="8">
        <f t="shared" si="15"/>
        <v>34</v>
      </c>
      <c r="AO108" s="37">
        <f t="shared" si="12"/>
        <v>5.8823529411764705E-2</v>
      </c>
    </row>
    <row r="109" spans="1:41" x14ac:dyDescent="0.25">
      <c r="A109" s="107"/>
      <c r="B109" s="111"/>
      <c r="C109" s="34" t="s">
        <v>55</v>
      </c>
      <c r="D109" s="45"/>
      <c r="E109" s="46"/>
      <c r="F109" s="38"/>
      <c r="G109" s="38"/>
      <c r="H109" s="5"/>
      <c r="I109" s="46"/>
      <c r="J109" s="38"/>
      <c r="K109" s="38"/>
      <c r="L109" s="38"/>
      <c r="M109" s="46"/>
      <c r="N109" s="38"/>
      <c r="O109" s="38"/>
      <c r="P109" s="38"/>
      <c r="Q109" s="46"/>
      <c r="R109" s="38"/>
      <c r="S109" s="38"/>
      <c r="T109" s="56" t="s">
        <v>67</v>
      </c>
      <c r="U109" s="46"/>
      <c r="V109" s="38"/>
      <c r="W109" s="38"/>
      <c r="X109" s="46"/>
      <c r="Y109" s="38"/>
      <c r="Z109" s="38"/>
      <c r="AA109" s="38"/>
      <c r="AB109" s="46"/>
      <c r="AC109" s="38"/>
      <c r="AD109" s="38"/>
      <c r="AE109" s="46"/>
      <c r="AF109" s="46"/>
      <c r="AG109" s="38"/>
      <c r="AH109" s="38"/>
      <c r="AI109" s="38"/>
      <c r="AJ109" s="46"/>
      <c r="AK109" s="56" t="s">
        <v>67</v>
      </c>
      <c r="AL109" s="38"/>
      <c r="AM109" s="36">
        <f>COUNTA(E109:AL109)</f>
        <v>2</v>
      </c>
      <c r="AN109" s="8">
        <f t="shared" si="15"/>
        <v>34</v>
      </c>
      <c r="AO109" s="37">
        <f t="shared" si="12"/>
        <v>5.8823529411764705E-2</v>
      </c>
    </row>
    <row r="110" spans="1:41" x14ac:dyDescent="0.25">
      <c r="A110" s="107"/>
      <c r="B110" s="97"/>
      <c r="C110" s="34" t="s">
        <v>56</v>
      </c>
      <c r="D110" s="45"/>
      <c r="E110" s="46"/>
      <c r="F110" s="38"/>
      <c r="G110" s="5"/>
      <c r="H110" s="38"/>
      <c r="I110" s="46"/>
      <c r="J110" s="38"/>
      <c r="K110" s="38"/>
      <c r="L110" s="38"/>
      <c r="M110" s="46"/>
      <c r="N110" s="38"/>
      <c r="O110" s="38"/>
      <c r="P110" s="38"/>
      <c r="Q110" s="46"/>
      <c r="R110" s="38"/>
      <c r="S110" s="38"/>
      <c r="T110" s="56" t="s">
        <v>67</v>
      </c>
      <c r="U110" s="46"/>
      <c r="V110" s="38"/>
      <c r="W110" s="38"/>
      <c r="X110" s="46"/>
      <c r="Y110" s="38"/>
      <c r="Z110" s="38"/>
      <c r="AA110" s="38"/>
      <c r="AB110" s="46"/>
      <c r="AC110" s="38"/>
      <c r="AD110" s="38"/>
      <c r="AE110" s="46"/>
      <c r="AF110" s="46"/>
      <c r="AG110" s="38"/>
      <c r="AH110" s="38"/>
      <c r="AI110" s="38"/>
      <c r="AJ110" s="46"/>
      <c r="AK110" s="56" t="s">
        <v>67</v>
      </c>
      <c r="AL110" s="38"/>
      <c r="AM110" s="36">
        <f>COUNTA(E110:AL110)</f>
        <v>2</v>
      </c>
      <c r="AN110" s="8">
        <f t="shared" si="15"/>
        <v>34</v>
      </c>
      <c r="AO110" s="37">
        <f t="shared" si="12"/>
        <v>5.8823529411764705E-2</v>
      </c>
    </row>
    <row r="111" spans="1:41" x14ac:dyDescent="0.25">
      <c r="A111" s="107"/>
      <c r="B111" s="105" t="s">
        <v>45</v>
      </c>
      <c r="C111" s="34" t="s">
        <v>54</v>
      </c>
      <c r="D111" s="45"/>
      <c r="E111" s="46"/>
      <c r="F111" s="38"/>
      <c r="G111" s="38"/>
      <c r="H111" s="5"/>
      <c r="I111" s="38"/>
      <c r="J111" s="38"/>
      <c r="K111" s="38"/>
      <c r="L111" s="38"/>
      <c r="M111" s="46"/>
      <c r="N111" s="38"/>
      <c r="O111" s="38"/>
      <c r="P111" s="38"/>
      <c r="Q111" s="46"/>
      <c r="R111" s="38"/>
      <c r="S111" s="38"/>
      <c r="T111" s="38"/>
      <c r="U111" s="46"/>
      <c r="V111" s="38"/>
      <c r="W111" s="38"/>
      <c r="X111" s="46"/>
      <c r="Y111" s="38"/>
      <c r="Z111" s="38"/>
      <c r="AA111" s="38"/>
      <c r="AB111" s="8"/>
      <c r="AC111" s="8"/>
      <c r="AD111" s="8"/>
      <c r="AE111" s="46"/>
      <c r="AF111" s="46"/>
      <c r="AG111" s="38"/>
      <c r="AH111" s="38"/>
      <c r="AI111" s="38"/>
      <c r="AJ111" s="46"/>
      <c r="AK111" s="38"/>
      <c r="AL111" s="38"/>
      <c r="AM111" s="36">
        <f>COUNTA(E111:AL111)</f>
        <v>0</v>
      </c>
      <c r="AN111" s="8">
        <f>34*2</f>
        <v>68</v>
      </c>
      <c r="AO111" s="37">
        <f t="shared" si="12"/>
        <v>0</v>
      </c>
    </row>
    <row r="112" spans="1:41" x14ac:dyDescent="0.25">
      <c r="A112" s="107"/>
      <c r="B112" s="105"/>
      <c r="C112" s="34" t="s">
        <v>55</v>
      </c>
      <c r="D112" s="45"/>
      <c r="E112" s="46"/>
      <c r="F112" s="38"/>
      <c r="G112" s="38"/>
      <c r="H112" s="38"/>
      <c r="I112" s="46"/>
      <c r="J112" s="38"/>
      <c r="K112" s="38"/>
      <c r="L112" s="38"/>
      <c r="M112" s="46"/>
      <c r="N112" s="38"/>
      <c r="O112" s="38"/>
      <c r="P112" s="38"/>
      <c r="Q112" s="46"/>
      <c r="R112" s="38"/>
      <c r="S112" s="38"/>
      <c r="T112" s="38"/>
      <c r="U112" s="46"/>
      <c r="V112" s="38"/>
      <c r="W112" s="38"/>
      <c r="X112" s="46"/>
      <c r="Y112" s="38"/>
      <c r="Z112" s="38"/>
      <c r="AA112" s="38"/>
      <c r="AB112" s="38"/>
      <c r="AC112" s="38"/>
      <c r="AD112" s="46"/>
      <c r="AE112" s="46"/>
      <c r="AF112" s="46"/>
      <c r="AG112" s="46"/>
      <c r="AH112" s="8"/>
      <c r="AI112" s="8"/>
      <c r="AJ112" s="8"/>
      <c r="AK112" s="38"/>
      <c r="AL112" s="38"/>
      <c r="AM112" s="36">
        <f>COUNTA(E112:AL112)</f>
        <v>0</v>
      </c>
      <c r="AN112" s="8">
        <f t="shared" ref="AN112:AN113" si="16">34*2</f>
        <v>68</v>
      </c>
      <c r="AO112" s="37">
        <f t="shared" si="12"/>
        <v>0</v>
      </c>
    </row>
    <row r="113" spans="1:41" x14ac:dyDescent="0.25">
      <c r="A113" s="107"/>
      <c r="B113" s="105"/>
      <c r="C113" s="34" t="s">
        <v>56</v>
      </c>
      <c r="D113" s="45"/>
      <c r="E113" s="46"/>
      <c r="F113" s="38"/>
      <c r="G113" s="38"/>
      <c r="H113" s="38"/>
      <c r="I113" s="46"/>
      <c r="J113" s="38"/>
      <c r="K113" s="38"/>
      <c r="L113" s="38"/>
      <c r="M113" s="46"/>
      <c r="N113" s="38"/>
      <c r="O113" s="38"/>
      <c r="P113" s="38"/>
      <c r="Q113" s="46"/>
      <c r="R113" s="38"/>
      <c r="S113" s="38"/>
      <c r="T113" s="38"/>
      <c r="U113" s="46"/>
      <c r="V113" s="38"/>
      <c r="W113" s="38"/>
      <c r="X113" s="46"/>
      <c r="Y113" s="38"/>
      <c r="Z113" s="38"/>
      <c r="AA113" s="38"/>
      <c r="AB113" s="38"/>
      <c r="AC113" s="38"/>
      <c r="AD113" s="46"/>
      <c r="AE113" s="46"/>
      <c r="AF113" s="46"/>
      <c r="AG113" s="46"/>
      <c r="AH113" s="8"/>
      <c r="AI113" s="8"/>
      <c r="AJ113" s="8"/>
      <c r="AK113" s="38"/>
      <c r="AL113" s="38"/>
      <c r="AM113" s="36">
        <f>COUNTA(E113:AL113)</f>
        <v>0</v>
      </c>
      <c r="AN113" s="8">
        <f t="shared" si="16"/>
        <v>68</v>
      </c>
      <c r="AO113" s="37">
        <f t="shared" si="12"/>
        <v>0</v>
      </c>
    </row>
    <row r="114" spans="1:41" x14ac:dyDescent="0.25">
      <c r="B114" s="70" t="s">
        <v>66</v>
      </c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</row>
    <row r="122" spans="1:41" ht="26.25" x14ac:dyDescent="0.25">
      <c r="A122" s="115" t="s">
        <v>57</v>
      </c>
      <c r="B122" s="115"/>
      <c r="C122" s="115"/>
      <c r="D122" s="115"/>
      <c r="E122" s="98" t="s">
        <v>19</v>
      </c>
      <c r="F122" s="99"/>
      <c r="G122" s="99"/>
      <c r="H122" s="99"/>
      <c r="I122" s="99"/>
      <c r="J122" s="99"/>
      <c r="K122" s="99"/>
      <c r="L122" s="99"/>
      <c r="M122" s="99"/>
      <c r="N122" s="99"/>
      <c r="O122" s="99"/>
      <c r="P122" s="99"/>
      <c r="Q122" s="99"/>
      <c r="R122" s="99"/>
      <c r="S122" s="99"/>
      <c r="T122" s="99"/>
      <c r="U122" s="99"/>
      <c r="V122" s="99"/>
      <c r="W122" s="99"/>
      <c r="X122" s="99"/>
      <c r="Y122" s="99"/>
      <c r="Z122" s="99"/>
      <c r="AA122" s="99"/>
      <c r="AB122" s="99"/>
      <c r="AC122" s="99"/>
      <c r="AD122" s="99"/>
      <c r="AE122" s="99"/>
      <c r="AF122" s="99"/>
      <c r="AG122" s="99"/>
      <c r="AH122" s="99"/>
      <c r="AI122" s="99"/>
      <c r="AJ122" s="99"/>
      <c r="AK122" s="99"/>
      <c r="AL122" s="99"/>
      <c r="AM122" s="95" t="s">
        <v>20</v>
      </c>
      <c r="AN122" s="95" t="s">
        <v>21</v>
      </c>
      <c r="AO122" s="100" t="s">
        <v>22</v>
      </c>
    </row>
    <row r="123" spans="1:41" x14ac:dyDescent="0.25">
      <c r="A123" s="101" t="s">
        <v>23</v>
      </c>
      <c r="B123" s="102"/>
      <c r="C123" s="96" t="s">
        <v>24</v>
      </c>
      <c r="D123" s="32" t="s">
        <v>25</v>
      </c>
      <c r="E123" s="105" t="s">
        <v>26</v>
      </c>
      <c r="F123" s="105"/>
      <c r="G123" s="105"/>
      <c r="H123" s="105"/>
      <c r="I123" s="105" t="s">
        <v>27</v>
      </c>
      <c r="J123" s="105"/>
      <c r="K123" s="105"/>
      <c r="L123" s="105"/>
      <c r="M123" s="105" t="s">
        <v>28</v>
      </c>
      <c r="N123" s="105"/>
      <c r="O123" s="105"/>
      <c r="P123" s="105"/>
      <c r="Q123" s="105" t="s">
        <v>29</v>
      </c>
      <c r="R123" s="105"/>
      <c r="S123" s="105"/>
      <c r="T123" s="105"/>
      <c r="U123" s="105" t="s">
        <v>30</v>
      </c>
      <c r="V123" s="105"/>
      <c r="W123" s="105"/>
      <c r="X123" s="105" t="s">
        <v>31</v>
      </c>
      <c r="Y123" s="105"/>
      <c r="Z123" s="105"/>
      <c r="AA123" s="105"/>
      <c r="AB123" s="108" t="s">
        <v>32</v>
      </c>
      <c r="AC123" s="109"/>
      <c r="AD123" s="109"/>
      <c r="AE123" s="110"/>
      <c r="AF123" s="108" t="s">
        <v>33</v>
      </c>
      <c r="AG123" s="109"/>
      <c r="AH123" s="109"/>
      <c r="AI123" s="110"/>
      <c r="AJ123" s="105" t="s">
        <v>34</v>
      </c>
      <c r="AK123" s="105"/>
      <c r="AL123" s="105"/>
      <c r="AM123" s="95"/>
      <c r="AN123" s="95"/>
      <c r="AO123" s="100"/>
    </row>
    <row r="124" spans="1:41" x14ac:dyDescent="0.25">
      <c r="A124" s="103"/>
      <c r="B124" s="104"/>
      <c r="C124" s="97"/>
      <c r="D124" s="32" t="s">
        <v>35</v>
      </c>
      <c r="E124" s="33">
        <v>1</v>
      </c>
      <c r="F124" s="33">
        <v>2</v>
      </c>
      <c r="G124" s="33">
        <v>3</v>
      </c>
      <c r="H124" s="33">
        <v>4</v>
      </c>
      <c r="I124" s="33">
        <v>5</v>
      </c>
      <c r="J124" s="33">
        <v>6</v>
      </c>
      <c r="K124" s="33">
        <v>7</v>
      </c>
      <c r="L124" s="33">
        <v>8</v>
      </c>
      <c r="M124" s="33">
        <v>9</v>
      </c>
      <c r="N124" s="33">
        <v>10</v>
      </c>
      <c r="O124" s="33">
        <v>11</v>
      </c>
      <c r="P124" s="33">
        <v>12</v>
      </c>
      <c r="Q124" s="33">
        <v>13</v>
      </c>
      <c r="R124" s="33">
        <v>14</v>
      </c>
      <c r="S124" s="33">
        <v>15</v>
      </c>
      <c r="T124" s="33">
        <v>16</v>
      </c>
      <c r="U124" s="33">
        <v>17</v>
      </c>
      <c r="V124" s="33">
        <v>18</v>
      </c>
      <c r="W124" s="33">
        <v>19</v>
      </c>
      <c r="X124" s="33">
        <v>20</v>
      </c>
      <c r="Y124" s="33">
        <v>21</v>
      </c>
      <c r="Z124" s="33">
        <v>22</v>
      </c>
      <c r="AA124" s="33">
        <v>23</v>
      </c>
      <c r="AB124" s="33">
        <v>24</v>
      </c>
      <c r="AC124" s="33">
        <v>25</v>
      </c>
      <c r="AD124" s="33">
        <v>26</v>
      </c>
      <c r="AE124" s="33">
        <v>27</v>
      </c>
      <c r="AF124" s="33">
        <v>28</v>
      </c>
      <c r="AG124" s="33">
        <v>29</v>
      </c>
      <c r="AH124" s="33">
        <v>30</v>
      </c>
      <c r="AI124" s="33">
        <v>31</v>
      </c>
      <c r="AJ124" s="33">
        <v>32</v>
      </c>
      <c r="AK124" s="33">
        <v>33</v>
      </c>
      <c r="AL124" s="33">
        <v>34</v>
      </c>
      <c r="AM124" s="95"/>
      <c r="AN124" s="95"/>
      <c r="AO124" s="100"/>
    </row>
    <row r="125" spans="1:41" x14ac:dyDescent="0.25">
      <c r="A125" s="116" t="s">
        <v>47</v>
      </c>
      <c r="B125" s="96" t="s">
        <v>37</v>
      </c>
      <c r="C125" s="34" t="s">
        <v>58</v>
      </c>
      <c r="D125" s="39"/>
      <c r="E125" s="38"/>
      <c r="F125" s="54" t="s">
        <v>62</v>
      </c>
      <c r="G125" s="38"/>
      <c r="H125" s="38"/>
      <c r="I125" s="38"/>
      <c r="J125" s="55" t="s">
        <v>65</v>
      </c>
      <c r="K125" s="38"/>
      <c r="L125" s="38"/>
      <c r="M125" s="38"/>
      <c r="N125" s="55" t="s">
        <v>65</v>
      </c>
      <c r="O125" s="38"/>
      <c r="P125" s="38"/>
      <c r="Q125" s="38"/>
      <c r="R125" s="13"/>
      <c r="S125" s="38"/>
      <c r="T125" s="55" t="s">
        <v>65</v>
      </c>
      <c r="U125" s="38"/>
      <c r="V125" s="55" t="s">
        <v>65</v>
      </c>
      <c r="W125" s="38"/>
      <c r="X125" s="38"/>
      <c r="Y125" s="38"/>
      <c r="Z125" s="55" t="s">
        <v>65</v>
      </c>
      <c r="AA125" s="38"/>
      <c r="AB125" s="38"/>
      <c r="AC125" s="38"/>
      <c r="AD125" s="55" t="s">
        <v>65</v>
      </c>
      <c r="AE125" s="38"/>
      <c r="AF125" s="38"/>
      <c r="AG125" s="38"/>
      <c r="AH125" s="63" t="s">
        <v>69</v>
      </c>
      <c r="AI125" s="38"/>
      <c r="AJ125" s="38"/>
      <c r="AK125" s="55" t="s">
        <v>65</v>
      </c>
      <c r="AL125" s="38"/>
      <c r="AM125" s="11">
        <v>9</v>
      </c>
      <c r="AN125" s="8">
        <f>34*5</f>
        <v>170</v>
      </c>
      <c r="AO125" s="66">
        <f t="shared" ref="AO125:AO154" si="17">AM125/AN125</f>
        <v>5.2941176470588235E-2</v>
      </c>
    </row>
    <row r="126" spans="1:41" x14ac:dyDescent="0.25">
      <c r="A126" s="116"/>
      <c r="B126" s="111"/>
      <c r="C126" s="34" t="s">
        <v>59</v>
      </c>
      <c r="D126" s="39"/>
      <c r="E126" s="38"/>
      <c r="F126" s="54" t="s">
        <v>62</v>
      </c>
      <c r="G126" s="38"/>
      <c r="H126" s="38"/>
      <c r="I126" s="38"/>
      <c r="J126" s="56" t="s">
        <v>65</v>
      </c>
      <c r="K126" s="38"/>
      <c r="L126" s="38"/>
      <c r="M126" s="38"/>
      <c r="N126" s="56" t="s">
        <v>65</v>
      </c>
      <c r="O126" s="38"/>
      <c r="P126" s="38"/>
      <c r="Q126" s="38"/>
      <c r="R126" s="13"/>
      <c r="S126" s="38"/>
      <c r="T126" s="56" t="s">
        <v>65</v>
      </c>
      <c r="U126" s="38"/>
      <c r="V126" s="56" t="s">
        <v>65</v>
      </c>
      <c r="W126" s="38"/>
      <c r="X126" s="38"/>
      <c r="Y126" s="38"/>
      <c r="Z126" s="56" t="s">
        <v>65</v>
      </c>
      <c r="AA126" s="38"/>
      <c r="AB126" s="38"/>
      <c r="AC126" s="38"/>
      <c r="AD126" s="56" t="s">
        <v>65</v>
      </c>
      <c r="AE126" s="38"/>
      <c r="AF126" s="38"/>
      <c r="AG126" s="38"/>
      <c r="AH126" s="63" t="s">
        <v>69</v>
      </c>
      <c r="AI126" s="38"/>
      <c r="AJ126" s="38"/>
      <c r="AK126" s="56" t="s">
        <v>65</v>
      </c>
      <c r="AL126" s="38"/>
      <c r="AM126" s="11">
        <v>9</v>
      </c>
      <c r="AN126" s="8">
        <f t="shared" ref="AN126:AN127" si="18">34*5</f>
        <v>170</v>
      </c>
      <c r="AO126" s="66">
        <f t="shared" si="17"/>
        <v>5.2941176470588235E-2</v>
      </c>
    </row>
    <row r="127" spans="1:41" x14ac:dyDescent="0.25">
      <c r="A127" s="116"/>
      <c r="B127" s="97"/>
      <c r="C127" s="34" t="s">
        <v>60</v>
      </c>
      <c r="D127" s="39"/>
      <c r="E127" s="38"/>
      <c r="F127" s="54" t="s">
        <v>62</v>
      </c>
      <c r="G127" s="38"/>
      <c r="H127" s="38"/>
      <c r="I127" s="38"/>
      <c r="J127" s="55" t="s">
        <v>65</v>
      </c>
      <c r="K127" s="38"/>
      <c r="L127" s="38"/>
      <c r="M127" s="38"/>
      <c r="N127" s="55" t="s">
        <v>65</v>
      </c>
      <c r="O127" s="38"/>
      <c r="P127" s="38"/>
      <c r="Q127" s="38"/>
      <c r="R127" s="13"/>
      <c r="S127" s="38"/>
      <c r="T127" s="55" t="s">
        <v>65</v>
      </c>
      <c r="U127" s="38"/>
      <c r="V127" s="55" t="s">
        <v>65</v>
      </c>
      <c r="W127" s="38"/>
      <c r="X127" s="38"/>
      <c r="Y127" s="38"/>
      <c r="Z127" s="55" t="s">
        <v>65</v>
      </c>
      <c r="AA127" s="38"/>
      <c r="AB127" s="38"/>
      <c r="AC127" s="38"/>
      <c r="AD127" s="55" t="s">
        <v>65</v>
      </c>
      <c r="AE127" s="38"/>
      <c r="AF127" s="38"/>
      <c r="AG127" s="38"/>
      <c r="AH127" s="63" t="s">
        <v>69</v>
      </c>
      <c r="AI127" s="38"/>
      <c r="AJ127" s="38"/>
      <c r="AK127" s="55" t="s">
        <v>65</v>
      </c>
      <c r="AL127" s="38"/>
      <c r="AM127" s="11">
        <v>9</v>
      </c>
      <c r="AN127" s="8">
        <f t="shared" si="18"/>
        <v>170</v>
      </c>
      <c r="AO127" s="66">
        <f t="shared" si="17"/>
        <v>5.2941176470588235E-2</v>
      </c>
    </row>
    <row r="128" spans="1:41" x14ac:dyDescent="0.25">
      <c r="A128" s="116"/>
      <c r="B128" s="96" t="s">
        <v>40</v>
      </c>
      <c r="C128" s="43" t="s">
        <v>58</v>
      </c>
      <c r="D128" s="39"/>
      <c r="E128" s="38"/>
      <c r="F128" s="54" t="s">
        <v>62</v>
      </c>
      <c r="G128" s="38"/>
      <c r="H128" s="38"/>
      <c r="I128" s="38"/>
      <c r="J128" s="38"/>
      <c r="K128" s="55" t="s">
        <v>65</v>
      </c>
      <c r="L128" s="38"/>
      <c r="M128" s="38"/>
      <c r="N128" s="38"/>
      <c r="O128" s="38"/>
      <c r="P128" s="38"/>
      <c r="Q128" s="38"/>
      <c r="R128" s="38"/>
      <c r="S128" s="38"/>
      <c r="T128" s="55" t="s">
        <v>65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55" t="s">
        <v>65</v>
      </c>
      <c r="AE128" s="38"/>
      <c r="AF128" s="13"/>
      <c r="AG128" s="38"/>
      <c r="AH128" s="63" t="s">
        <v>69</v>
      </c>
      <c r="AI128" s="38"/>
      <c r="AJ128" s="38"/>
      <c r="AK128" s="55" t="s">
        <v>65</v>
      </c>
      <c r="AL128" s="38"/>
      <c r="AM128" s="11">
        <v>6</v>
      </c>
      <c r="AN128" s="8">
        <f>34*4</f>
        <v>136</v>
      </c>
      <c r="AO128" s="66">
        <f t="shared" si="17"/>
        <v>4.4117647058823532E-2</v>
      </c>
    </row>
    <row r="129" spans="1:41" x14ac:dyDescent="0.25">
      <c r="A129" s="116"/>
      <c r="B129" s="111"/>
      <c r="C129" s="34" t="s">
        <v>59</v>
      </c>
      <c r="D129" s="39"/>
      <c r="E129" s="38"/>
      <c r="F129" s="54" t="s">
        <v>62</v>
      </c>
      <c r="G129" s="38"/>
      <c r="H129" s="38"/>
      <c r="I129" s="38"/>
      <c r="J129" s="38"/>
      <c r="K129" s="56" t="s">
        <v>65</v>
      </c>
      <c r="L129" s="38"/>
      <c r="M129" s="38"/>
      <c r="N129" s="38"/>
      <c r="O129" s="38"/>
      <c r="P129" s="38"/>
      <c r="Q129" s="38"/>
      <c r="R129" s="38"/>
      <c r="S129" s="38"/>
      <c r="T129" s="56" t="s">
        <v>65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56" t="s">
        <v>65</v>
      </c>
      <c r="AE129" s="38"/>
      <c r="AF129" s="13"/>
      <c r="AG129" s="38"/>
      <c r="AH129" s="63" t="s">
        <v>69</v>
      </c>
      <c r="AI129" s="38"/>
      <c r="AJ129" s="38"/>
      <c r="AK129" s="56" t="s">
        <v>65</v>
      </c>
      <c r="AL129" s="38"/>
      <c r="AM129" s="11">
        <v>6</v>
      </c>
      <c r="AN129" s="8">
        <f t="shared" ref="AN129:AN133" si="19">34*4</f>
        <v>136</v>
      </c>
      <c r="AO129" s="66">
        <f t="shared" si="17"/>
        <v>4.4117647058823532E-2</v>
      </c>
    </row>
    <row r="130" spans="1:41" x14ac:dyDescent="0.25">
      <c r="A130" s="116"/>
      <c r="B130" s="97"/>
      <c r="C130" s="34" t="s">
        <v>60</v>
      </c>
      <c r="D130" s="53"/>
      <c r="E130" s="38"/>
      <c r="F130" s="54" t="s">
        <v>62</v>
      </c>
      <c r="G130" s="38"/>
      <c r="H130" s="38"/>
      <c r="I130" s="38"/>
      <c r="J130" s="38"/>
      <c r="K130" s="55" t="s">
        <v>65</v>
      </c>
      <c r="L130" s="38"/>
      <c r="M130" s="38"/>
      <c r="N130" s="38"/>
      <c r="O130" s="38"/>
      <c r="P130" s="38"/>
      <c r="Q130" s="38"/>
      <c r="R130" s="38"/>
      <c r="S130" s="38"/>
      <c r="T130" s="55" t="s">
        <v>65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55" t="s">
        <v>65</v>
      </c>
      <c r="AE130" s="38"/>
      <c r="AF130" s="13"/>
      <c r="AG130" s="38"/>
      <c r="AH130" s="63" t="s">
        <v>69</v>
      </c>
      <c r="AI130" s="38"/>
      <c r="AJ130" s="38"/>
      <c r="AK130" s="55" t="s">
        <v>65</v>
      </c>
      <c r="AL130" s="38"/>
      <c r="AM130" s="11">
        <v>6</v>
      </c>
      <c r="AN130" s="8">
        <f t="shared" si="19"/>
        <v>136</v>
      </c>
      <c r="AO130" s="66">
        <f t="shared" si="17"/>
        <v>4.4117647058823532E-2</v>
      </c>
    </row>
    <row r="131" spans="1:41" x14ac:dyDescent="0.25">
      <c r="A131" s="116"/>
      <c r="B131" s="96" t="s">
        <v>41</v>
      </c>
      <c r="C131" s="43" t="s">
        <v>58</v>
      </c>
      <c r="D131" s="39"/>
      <c r="E131" s="38"/>
      <c r="F131" s="38"/>
      <c r="G131" s="38"/>
      <c r="H131" s="56" t="s">
        <v>67</v>
      </c>
      <c r="I131" s="38"/>
      <c r="J131" s="38"/>
      <c r="K131" s="56" t="s">
        <v>67</v>
      </c>
      <c r="L131" s="38"/>
      <c r="M131" s="38"/>
      <c r="N131" s="56" t="s">
        <v>67</v>
      </c>
      <c r="O131" s="38"/>
      <c r="P131" s="38"/>
      <c r="Q131" s="38"/>
      <c r="R131" s="38"/>
      <c r="S131" s="38"/>
      <c r="T131" s="38"/>
      <c r="U131" s="56" t="s">
        <v>67</v>
      </c>
      <c r="V131" s="38"/>
      <c r="W131" s="38"/>
      <c r="X131" s="38"/>
      <c r="Y131" s="38"/>
      <c r="Z131" s="38"/>
      <c r="AA131" s="56" t="s">
        <v>67</v>
      </c>
      <c r="AB131" s="38"/>
      <c r="AC131" s="38"/>
      <c r="AD131" s="38"/>
      <c r="AE131" s="56" t="s">
        <v>67</v>
      </c>
      <c r="AF131" s="38"/>
      <c r="AG131" s="38"/>
      <c r="AH131" s="63" t="s">
        <v>69</v>
      </c>
      <c r="AI131" s="38"/>
      <c r="AJ131" s="38"/>
      <c r="AK131" s="56" t="s">
        <v>67</v>
      </c>
      <c r="AL131" s="13"/>
      <c r="AM131" s="11">
        <v>8</v>
      </c>
      <c r="AN131" s="8">
        <f>34*4</f>
        <v>136</v>
      </c>
      <c r="AO131" s="66">
        <f t="shared" si="17"/>
        <v>5.8823529411764705E-2</v>
      </c>
    </row>
    <row r="132" spans="1:41" x14ac:dyDescent="0.25">
      <c r="A132" s="116"/>
      <c r="B132" s="111"/>
      <c r="C132" s="34" t="s">
        <v>59</v>
      </c>
      <c r="D132" s="39"/>
      <c r="E132" s="38"/>
      <c r="F132" s="38"/>
      <c r="G132" s="38"/>
      <c r="H132" s="56" t="s">
        <v>67</v>
      </c>
      <c r="I132" s="38"/>
      <c r="J132" s="38"/>
      <c r="K132" s="56" t="s">
        <v>67</v>
      </c>
      <c r="L132" s="38"/>
      <c r="M132" s="38"/>
      <c r="N132" s="56" t="s">
        <v>67</v>
      </c>
      <c r="O132" s="38"/>
      <c r="P132" s="38"/>
      <c r="Q132" s="38"/>
      <c r="R132" s="38"/>
      <c r="S132" s="38"/>
      <c r="T132" s="38"/>
      <c r="U132" s="56" t="s">
        <v>67</v>
      </c>
      <c r="V132" s="38"/>
      <c r="W132" s="38"/>
      <c r="X132" s="38"/>
      <c r="Y132" s="38"/>
      <c r="Z132" s="38"/>
      <c r="AA132" s="56" t="s">
        <v>67</v>
      </c>
      <c r="AB132" s="38"/>
      <c r="AC132" s="38"/>
      <c r="AD132" s="38"/>
      <c r="AE132" s="56" t="s">
        <v>67</v>
      </c>
      <c r="AF132" s="38"/>
      <c r="AG132" s="38"/>
      <c r="AH132" s="38"/>
      <c r="AI132" s="11"/>
      <c r="AJ132" s="11"/>
      <c r="AK132" s="56" t="s">
        <v>67</v>
      </c>
      <c r="AL132" s="13"/>
      <c r="AM132" s="11">
        <v>7</v>
      </c>
      <c r="AN132" s="8">
        <f t="shared" si="19"/>
        <v>136</v>
      </c>
      <c r="AO132" s="66">
        <f t="shared" si="17"/>
        <v>5.1470588235294115E-2</v>
      </c>
    </row>
    <row r="133" spans="1:41" x14ac:dyDescent="0.25">
      <c r="A133" s="116"/>
      <c r="B133" s="111"/>
      <c r="C133" s="34" t="s">
        <v>60</v>
      </c>
      <c r="D133" s="39"/>
      <c r="E133" s="38"/>
      <c r="F133" s="38"/>
      <c r="G133" s="38"/>
      <c r="H133" s="56" t="s">
        <v>67</v>
      </c>
      <c r="I133" s="38"/>
      <c r="J133" s="38"/>
      <c r="K133" s="56" t="s">
        <v>67</v>
      </c>
      <c r="L133" s="38"/>
      <c r="M133" s="38"/>
      <c r="N133" s="56" t="s">
        <v>67</v>
      </c>
      <c r="O133" s="38"/>
      <c r="P133" s="38"/>
      <c r="Q133" s="38"/>
      <c r="R133" s="38"/>
      <c r="S133" s="38"/>
      <c r="T133" s="38"/>
      <c r="U133" s="56" t="s">
        <v>67</v>
      </c>
      <c r="V133" s="38"/>
      <c r="W133" s="38"/>
      <c r="X133" s="38"/>
      <c r="Y133" s="38"/>
      <c r="Z133" s="38"/>
      <c r="AA133" s="56" t="s">
        <v>67</v>
      </c>
      <c r="AB133" s="38"/>
      <c r="AC133" s="38"/>
      <c r="AD133" s="38"/>
      <c r="AE133" s="56" t="s">
        <v>67</v>
      </c>
      <c r="AF133" s="38"/>
      <c r="AG133" s="38"/>
      <c r="AH133" s="38"/>
      <c r="AI133" s="11"/>
      <c r="AJ133" s="11"/>
      <c r="AK133" s="56" t="s">
        <v>67</v>
      </c>
      <c r="AL133" s="13"/>
      <c r="AM133" s="11">
        <v>7</v>
      </c>
      <c r="AN133" s="8">
        <f t="shared" si="19"/>
        <v>136</v>
      </c>
      <c r="AO133" s="66">
        <f t="shared" si="17"/>
        <v>5.1470588235294115E-2</v>
      </c>
    </row>
    <row r="134" spans="1:41" x14ac:dyDescent="0.25">
      <c r="A134" s="116"/>
      <c r="B134" s="105" t="s">
        <v>42</v>
      </c>
      <c r="C134" s="34" t="s">
        <v>58</v>
      </c>
      <c r="D134" s="39"/>
      <c r="E134" s="38"/>
      <c r="F134" s="56" t="s">
        <v>62</v>
      </c>
      <c r="G134" s="38"/>
      <c r="H134" s="38"/>
      <c r="I134" s="38"/>
      <c r="J134" s="38"/>
      <c r="K134" s="56" t="s">
        <v>67</v>
      </c>
      <c r="L134" s="38"/>
      <c r="M134" s="38"/>
      <c r="N134" s="38"/>
      <c r="O134" s="38"/>
      <c r="P134" s="38"/>
      <c r="Q134" s="38"/>
      <c r="R134" s="38"/>
      <c r="S134" s="38"/>
      <c r="T134" s="56" t="s">
        <v>67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56" t="s">
        <v>67</v>
      </c>
      <c r="AE134" s="38"/>
      <c r="AF134" s="38"/>
      <c r="AG134" s="38"/>
      <c r="AI134" s="11"/>
      <c r="AJ134" s="11"/>
      <c r="AK134" s="38"/>
      <c r="AL134" s="56" t="s">
        <v>67</v>
      </c>
      <c r="AM134" s="11">
        <v>5</v>
      </c>
      <c r="AN134" s="8">
        <f>34*2</f>
        <v>68</v>
      </c>
      <c r="AO134" s="66">
        <f t="shared" si="17"/>
        <v>7.3529411764705885E-2</v>
      </c>
    </row>
    <row r="135" spans="1:41" x14ac:dyDescent="0.25">
      <c r="A135" s="116"/>
      <c r="B135" s="105"/>
      <c r="C135" s="34" t="s">
        <v>59</v>
      </c>
      <c r="D135" s="39"/>
      <c r="E135" s="38"/>
      <c r="F135" s="56" t="s">
        <v>62</v>
      </c>
      <c r="G135" s="38"/>
      <c r="H135" s="38"/>
      <c r="I135" s="38"/>
      <c r="J135" s="38"/>
      <c r="K135" s="56" t="s">
        <v>67</v>
      </c>
      <c r="L135" s="38"/>
      <c r="M135" s="38"/>
      <c r="N135" s="38"/>
      <c r="O135" s="38"/>
      <c r="P135" s="38"/>
      <c r="Q135" s="38"/>
      <c r="R135" s="38"/>
      <c r="S135" s="38"/>
      <c r="T135" s="56" t="s">
        <v>67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56" t="s">
        <v>67</v>
      </c>
      <c r="AE135" s="38"/>
      <c r="AF135" s="38"/>
      <c r="AG135" s="38"/>
      <c r="AH135" s="63" t="s">
        <v>69</v>
      </c>
      <c r="AI135" s="11"/>
      <c r="AJ135" s="11"/>
      <c r="AK135" s="38"/>
      <c r="AL135" s="56" t="s">
        <v>67</v>
      </c>
      <c r="AM135" s="11">
        <v>6</v>
      </c>
      <c r="AN135" s="8">
        <f t="shared" ref="AN135:AN139" si="20">34*2</f>
        <v>68</v>
      </c>
      <c r="AO135" s="66">
        <f t="shared" si="17"/>
        <v>8.8235294117647065E-2</v>
      </c>
    </row>
    <row r="136" spans="1:41" x14ac:dyDescent="0.25">
      <c r="A136" s="116"/>
      <c r="B136" s="105"/>
      <c r="C136" s="34" t="s">
        <v>60</v>
      </c>
      <c r="D136" s="39"/>
      <c r="E136" s="38"/>
      <c r="F136" s="56" t="s">
        <v>62</v>
      </c>
      <c r="G136" s="38"/>
      <c r="H136" s="38"/>
      <c r="I136" s="38"/>
      <c r="J136" s="38"/>
      <c r="K136" s="56" t="s">
        <v>67</v>
      </c>
      <c r="L136" s="38"/>
      <c r="M136" s="38"/>
      <c r="N136" s="38"/>
      <c r="O136" s="38"/>
      <c r="P136" s="38"/>
      <c r="Q136" s="38"/>
      <c r="R136" s="38"/>
      <c r="S136" s="38"/>
      <c r="T136" s="56" t="s">
        <v>67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56" t="s">
        <v>67</v>
      </c>
      <c r="AE136" s="38"/>
      <c r="AF136" s="38"/>
      <c r="AG136" s="38"/>
      <c r="AH136" s="38"/>
      <c r="AI136" s="11"/>
      <c r="AJ136" s="11"/>
      <c r="AK136" s="38"/>
      <c r="AL136" s="56" t="s">
        <v>67</v>
      </c>
      <c r="AM136" s="11">
        <v>5</v>
      </c>
      <c r="AN136" s="8">
        <f t="shared" si="20"/>
        <v>68</v>
      </c>
      <c r="AO136" s="66">
        <f t="shared" si="17"/>
        <v>7.3529411764705885E-2</v>
      </c>
    </row>
    <row r="137" spans="1:41" x14ac:dyDescent="0.25">
      <c r="A137" s="116"/>
      <c r="B137" s="105" t="s">
        <v>52</v>
      </c>
      <c r="C137" s="34" t="s">
        <v>58</v>
      </c>
      <c r="D137" s="53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55" t="s">
        <v>65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I137" s="11"/>
      <c r="AJ137" s="11"/>
      <c r="AK137" s="55" t="s">
        <v>65</v>
      </c>
      <c r="AL137" s="38"/>
      <c r="AM137" s="11">
        <v>2</v>
      </c>
      <c r="AN137" s="8">
        <f>34*2</f>
        <v>68</v>
      </c>
      <c r="AO137" s="66">
        <f t="shared" si="17"/>
        <v>2.9411764705882353E-2</v>
      </c>
    </row>
    <row r="138" spans="1:41" x14ac:dyDescent="0.25">
      <c r="A138" s="116"/>
      <c r="B138" s="105"/>
      <c r="C138" s="34" t="s">
        <v>59</v>
      </c>
      <c r="D138" s="39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56" t="s">
        <v>65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11"/>
      <c r="AJ138" s="11"/>
      <c r="AK138" s="56" t="s">
        <v>65</v>
      </c>
      <c r="AL138" s="38"/>
      <c r="AM138" s="11">
        <v>2</v>
      </c>
      <c r="AN138" s="8">
        <f t="shared" si="20"/>
        <v>68</v>
      </c>
      <c r="AO138" s="66">
        <f t="shared" si="17"/>
        <v>2.9411764705882353E-2</v>
      </c>
    </row>
    <row r="139" spans="1:41" ht="27.75" customHeight="1" x14ac:dyDescent="0.25">
      <c r="A139" s="116"/>
      <c r="B139" s="105"/>
      <c r="C139" s="34" t="s">
        <v>60</v>
      </c>
      <c r="D139" s="39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55" t="s">
        <v>65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8"/>
      <c r="AH139" s="63" t="s">
        <v>69</v>
      </c>
      <c r="AI139" s="38"/>
      <c r="AJ139" s="11"/>
      <c r="AK139" s="55" t="s">
        <v>65</v>
      </c>
      <c r="AL139" s="38"/>
      <c r="AM139" s="11">
        <v>3</v>
      </c>
      <c r="AN139" s="8">
        <f t="shared" si="20"/>
        <v>68</v>
      </c>
      <c r="AO139" s="66">
        <f t="shared" si="17"/>
        <v>4.4117647058823532E-2</v>
      </c>
    </row>
    <row r="140" spans="1:41" x14ac:dyDescent="0.25">
      <c r="A140" s="116"/>
      <c r="B140" s="105" t="s">
        <v>61</v>
      </c>
      <c r="C140" s="34" t="s">
        <v>58</v>
      </c>
      <c r="D140" s="39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56" t="s">
        <v>67</v>
      </c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8"/>
      <c r="AK140" s="38"/>
      <c r="AL140" s="56" t="s">
        <v>67</v>
      </c>
      <c r="AM140" s="11">
        <v>2</v>
      </c>
      <c r="AN140" s="8">
        <f>34*1</f>
        <v>34</v>
      </c>
      <c r="AO140" s="66">
        <f t="shared" si="17"/>
        <v>5.8823529411764705E-2</v>
      </c>
    </row>
    <row r="141" spans="1:41" x14ac:dyDescent="0.25">
      <c r="A141" s="116"/>
      <c r="B141" s="105"/>
      <c r="C141" s="34" t="s">
        <v>59</v>
      </c>
      <c r="D141" s="39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56" t="s">
        <v>67</v>
      </c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8"/>
      <c r="AJ141" s="38"/>
      <c r="AK141" s="38"/>
      <c r="AL141" s="56" t="s">
        <v>67</v>
      </c>
      <c r="AM141" s="11">
        <v>2</v>
      </c>
      <c r="AN141" s="8">
        <f t="shared" ref="AN141:AN151" si="21">34*1</f>
        <v>34</v>
      </c>
      <c r="AO141" s="66">
        <f t="shared" si="17"/>
        <v>5.8823529411764705E-2</v>
      </c>
    </row>
    <row r="142" spans="1:41" ht="29.25" customHeight="1" x14ac:dyDescent="0.25">
      <c r="A142" s="116"/>
      <c r="B142" s="105"/>
      <c r="C142" s="34" t="s">
        <v>60</v>
      </c>
      <c r="D142" s="53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56" t="s">
        <v>67</v>
      </c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8"/>
      <c r="AJ142" s="38"/>
      <c r="AK142" s="38"/>
      <c r="AL142" s="56" t="s">
        <v>67</v>
      </c>
      <c r="AM142" s="11">
        <v>2</v>
      </c>
      <c r="AN142" s="8">
        <f t="shared" si="21"/>
        <v>34</v>
      </c>
      <c r="AO142" s="66">
        <f t="shared" si="17"/>
        <v>5.8823529411764705E-2</v>
      </c>
    </row>
    <row r="143" spans="1:41" x14ac:dyDescent="0.25">
      <c r="A143" s="116"/>
      <c r="B143" s="105" t="s">
        <v>43</v>
      </c>
      <c r="C143" s="34" t="s">
        <v>58</v>
      </c>
      <c r="D143" s="53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56" t="s">
        <v>67</v>
      </c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8"/>
      <c r="AJ143" s="38"/>
      <c r="AK143" s="13"/>
      <c r="AL143" s="56" t="s">
        <v>67</v>
      </c>
      <c r="AM143" s="11">
        <v>2</v>
      </c>
      <c r="AN143" s="8">
        <f t="shared" si="21"/>
        <v>34</v>
      </c>
      <c r="AO143" s="66">
        <f t="shared" si="17"/>
        <v>5.8823529411764705E-2</v>
      </c>
    </row>
    <row r="144" spans="1:41" x14ac:dyDescent="0.25">
      <c r="A144" s="116"/>
      <c r="B144" s="105"/>
      <c r="C144" s="34" t="s">
        <v>59</v>
      </c>
      <c r="D144" s="53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56" t="s">
        <v>67</v>
      </c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8"/>
      <c r="AJ144" s="38"/>
      <c r="AK144" s="13"/>
      <c r="AL144" s="56" t="s">
        <v>67</v>
      </c>
      <c r="AM144" s="11">
        <v>2</v>
      </c>
      <c r="AN144" s="8">
        <f t="shared" si="21"/>
        <v>34</v>
      </c>
      <c r="AO144" s="66">
        <f t="shared" si="17"/>
        <v>5.8823529411764705E-2</v>
      </c>
    </row>
    <row r="145" spans="1:41" x14ac:dyDescent="0.25">
      <c r="A145" s="116"/>
      <c r="B145" s="105"/>
      <c r="C145" s="34" t="s">
        <v>60</v>
      </c>
      <c r="D145" s="53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56" t="s">
        <v>67</v>
      </c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8"/>
      <c r="AJ145" s="38"/>
      <c r="AK145" s="13"/>
      <c r="AL145" s="56" t="s">
        <v>67</v>
      </c>
      <c r="AM145" s="11">
        <v>2</v>
      </c>
      <c r="AN145" s="8">
        <f t="shared" si="21"/>
        <v>34</v>
      </c>
      <c r="AO145" s="66">
        <f t="shared" si="17"/>
        <v>5.8823529411764705E-2</v>
      </c>
    </row>
    <row r="146" spans="1:41" x14ac:dyDescent="0.25">
      <c r="A146" s="116"/>
      <c r="B146" s="96" t="s">
        <v>44</v>
      </c>
      <c r="C146" s="34" t="s">
        <v>58</v>
      </c>
      <c r="D146" s="53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56" t="s">
        <v>67</v>
      </c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8"/>
      <c r="AJ146" s="38"/>
      <c r="AK146" s="13"/>
      <c r="AL146" s="56" t="s">
        <v>67</v>
      </c>
      <c r="AM146" s="11">
        <v>2</v>
      </c>
      <c r="AN146" s="8">
        <f t="shared" si="21"/>
        <v>34</v>
      </c>
      <c r="AO146" s="66">
        <f t="shared" si="17"/>
        <v>5.8823529411764705E-2</v>
      </c>
    </row>
    <row r="147" spans="1:41" x14ac:dyDescent="0.25">
      <c r="A147" s="116"/>
      <c r="B147" s="111"/>
      <c r="C147" s="34" t="s">
        <v>59</v>
      </c>
      <c r="D147" s="53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56" t="s">
        <v>67</v>
      </c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8"/>
      <c r="AJ147" s="38"/>
      <c r="AK147" s="13"/>
      <c r="AL147" s="56" t="s">
        <v>67</v>
      </c>
      <c r="AM147" s="11">
        <v>2</v>
      </c>
      <c r="AN147" s="8">
        <f t="shared" si="21"/>
        <v>34</v>
      </c>
      <c r="AO147" s="66">
        <f t="shared" si="17"/>
        <v>5.8823529411764705E-2</v>
      </c>
    </row>
    <row r="148" spans="1:41" x14ac:dyDescent="0.25">
      <c r="A148" s="116"/>
      <c r="B148" s="97"/>
      <c r="C148" s="34" t="s">
        <v>60</v>
      </c>
      <c r="D148" s="53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56" t="s">
        <v>67</v>
      </c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8"/>
      <c r="AJ148" s="38"/>
      <c r="AK148" s="13"/>
      <c r="AL148" s="56" t="s">
        <v>67</v>
      </c>
      <c r="AM148" s="11">
        <v>2</v>
      </c>
      <c r="AN148" s="8">
        <f t="shared" si="21"/>
        <v>34</v>
      </c>
      <c r="AO148" s="66">
        <f t="shared" si="17"/>
        <v>5.8823529411764705E-2</v>
      </c>
    </row>
    <row r="149" spans="1:41" x14ac:dyDescent="0.25">
      <c r="A149" s="116"/>
      <c r="B149" s="96" t="s">
        <v>64</v>
      </c>
      <c r="C149" s="34" t="s">
        <v>58</v>
      </c>
      <c r="D149" s="53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56" t="s">
        <v>67</v>
      </c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8"/>
      <c r="AJ149" s="56" t="s">
        <v>67</v>
      </c>
      <c r="AK149" s="13"/>
      <c r="AL149" s="13"/>
      <c r="AM149" s="11">
        <v>2</v>
      </c>
      <c r="AN149" s="8">
        <f t="shared" si="21"/>
        <v>34</v>
      </c>
      <c r="AO149" s="66">
        <f t="shared" si="17"/>
        <v>5.8823529411764705E-2</v>
      </c>
    </row>
    <row r="150" spans="1:41" x14ac:dyDescent="0.25">
      <c r="A150" s="116"/>
      <c r="B150" s="111"/>
      <c r="C150" s="34" t="s">
        <v>59</v>
      </c>
      <c r="D150" s="53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56" t="s">
        <v>67</v>
      </c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8"/>
      <c r="AG150" s="8"/>
      <c r="AH150" s="38"/>
      <c r="AI150" s="38"/>
      <c r="AJ150" s="56" t="s">
        <v>67</v>
      </c>
      <c r="AK150" s="13"/>
      <c r="AL150" s="13"/>
      <c r="AM150" s="11">
        <v>2</v>
      </c>
      <c r="AN150" s="8">
        <f t="shared" si="21"/>
        <v>34</v>
      </c>
      <c r="AO150" s="66">
        <f t="shared" si="17"/>
        <v>5.8823529411764705E-2</v>
      </c>
    </row>
    <row r="151" spans="1:41" x14ac:dyDescent="0.25">
      <c r="A151" s="116"/>
      <c r="B151" s="97"/>
      <c r="C151" s="34" t="s">
        <v>60</v>
      </c>
      <c r="D151" s="39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56" t="s">
        <v>67</v>
      </c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8"/>
      <c r="AI151" s="8"/>
      <c r="AJ151" s="56" t="s">
        <v>67</v>
      </c>
      <c r="AK151" s="13"/>
      <c r="AL151" s="13"/>
      <c r="AM151" s="11">
        <v>2</v>
      </c>
      <c r="AN151" s="8">
        <f t="shared" si="21"/>
        <v>34</v>
      </c>
      <c r="AO151" s="66">
        <f t="shared" si="17"/>
        <v>5.8823529411764705E-2</v>
      </c>
    </row>
    <row r="152" spans="1:41" x14ac:dyDescent="0.25">
      <c r="A152" s="116"/>
      <c r="B152" s="105" t="s">
        <v>45</v>
      </c>
      <c r="C152" s="34" t="s">
        <v>58</v>
      </c>
      <c r="D152" s="39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8"/>
      <c r="AI152" s="8"/>
      <c r="AJ152" s="11"/>
      <c r="AK152" s="13"/>
      <c r="AL152" s="38"/>
      <c r="AM152" s="11">
        <f>SUM(E152:AL152)</f>
        <v>0</v>
      </c>
      <c r="AN152" s="8">
        <f t="shared" ref="AN152:AN154" si="22">34*2</f>
        <v>68</v>
      </c>
      <c r="AO152" s="66">
        <f t="shared" si="17"/>
        <v>0</v>
      </c>
    </row>
    <row r="153" spans="1:41" x14ac:dyDescent="0.25">
      <c r="A153" s="116"/>
      <c r="B153" s="105"/>
      <c r="C153" s="34" t="s">
        <v>59</v>
      </c>
      <c r="D153" s="39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8"/>
      <c r="AI153" s="8"/>
      <c r="AJ153" s="11"/>
      <c r="AK153" s="38"/>
      <c r="AL153" s="38"/>
      <c r="AM153" s="11">
        <f>SUM(E153:AL153)</f>
        <v>0</v>
      </c>
      <c r="AN153" s="8">
        <f t="shared" si="22"/>
        <v>68</v>
      </c>
      <c r="AO153" s="66">
        <f t="shared" si="17"/>
        <v>0</v>
      </c>
    </row>
    <row r="154" spans="1:41" x14ac:dyDescent="0.25">
      <c r="A154" s="116"/>
      <c r="B154" s="105"/>
      <c r="C154" s="34" t="s">
        <v>60</v>
      </c>
      <c r="D154" s="39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8"/>
      <c r="AI154" s="8"/>
      <c r="AJ154" s="11"/>
      <c r="AK154" s="38"/>
      <c r="AL154" s="38"/>
      <c r="AM154" s="11">
        <f>SUM(E154:AL154)</f>
        <v>0</v>
      </c>
      <c r="AN154" s="8">
        <f t="shared" si="22"/>
        <v>68</v>
      </c>
      <c r="AO154" s="66">
        <f t="shared" si="17"/>
        <v>0</v>
      </c>
    </row>
    <row r="155" spans="1:41" x14ac:dyDescent="0.25">
      <c r="B155" s="70" t="s">
        <v>66</v>
      </c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</row>
  </sheetData>
  <mergeCells count="115">
    <mergeCell ref="B149:B151"/>
    <mergeCell ref="B152:B154"/>
    <mergeCell ref="B114:Q114"/>
    <mergeCell ref="AB85:AE85"/>
    <mergeCell ref="AF85:AI85"/>
    <mergeCell ref="A125:A154"/>
    <mergeCell ref="B125:B127"/>
    <mergeCell ref="B128:B130"/>
    <mergeCell ref="B131:B133"/>
    <mergeCell ref="B134:B136"/>
    <mergeCell ref="B137:B139"/>
    <mergeCell ref="B140:B142"/>
    <mergeCell ref="B143:B145"/>
    <mergeCell ref="B146:B148"/>
    <mergeCell ref="Q123:T123"/>
    <mergeCell ref="U123:W123"/>
    <mergeCell ref="X123:AA123"/>
    <mergeCell ref="AJ123:AL123"/>
    <mergeCell ref="A122:D122"/>
    <mergeCell ref="E122:AL122"/>
    <mergeCell ref="U85:W85"/>
    <mergeCell ref="AM122:AM124"/>
    <mergeCell ref="AN122:AN124"/>
    <mergeCell ref="AO122:AO124"/>
    <mergeCell ref="A123:B124"/>
    <mergeCell ref="C123:C124"/>
    <mergeCell ref="E123:H123"/>
    <mergeCell ref="I123:L123"/>
    <mergeCell ref="M123:P123"/>
    <mergeCell ref="A87:A113"/>
    <mergeCell ref="B87:B89"/>
    <mergeCell ref="B90:B92"/>
    <mergeCell ref="B93:B95"/>
    <mergeCell ref="B96:B98"/>
    <mergeCell ref="B99:B101"/>
    <mergeCell ref="B102:B104"/>
    <mergeCell ref="B105:B107"/>
    <mergeCell ref="B108:B110"/>
    <mergeCell ref="B111:B113"/>
    <mergeCell ref="AB123:AE123"/>
    <mergeCell ref="AF123:AI123"/>
    <mergeCell ref="X85:AA85"/>
    <mergeCell ref="AJ85:AL85"/>
    <mergeCell ref="E84:AL84"/>
    <mergeCell ref="AM84:AM86"/>
    <mergeCell ref="AN84:AN86"/>
    <mergeCell ref="AO84:AO86"/>
    <mergeCell ref="A85:B86"/>
    <mergeCell ref="C85:C86"/>
    <mergeCell ref="E85:H85"/>
    <mergeCell ref="I85:L85"/>
    <mergeCell ref="M85:P85"/>
    <mergeCell ref="Q85:T85"/>
    <mergeCell ref="B40:B43"/>
    <mergeCell ref="B48:B51"/>
    <mergeCell ref="B52:B55"/>
    <mergeCell ref="B56:B59"/>
    <mergeCell ref="B60:B63"/>
    <mergeCell ref="A84:D84"/>
    <mergeCell ref="A40:A75"/>
    <mergeCell ref="B64:B67"/>
    <mergeCell ref="B68:B71"/>
    <mergeCell ref="B72:B75"/>
    <mergeCell ref="B76:Q76"/>
    <mergeCell ref="AJ38:AL38"/>
    <mergeCell ref="AN37:AN39"/>
    <mergeCell ref="AO37:AO39"/>
    <mergeCell ref="A38:B39"/>
    <mergeCell ref="C38:C39"/>
    <mergeCell ref="E38:H38"/>
    <mergeCell ref="I38:L38"/>
    <mergeCell ref="M38:P38"/>
    <mergeCell ref="Q38:T38"/>
    <mergeCell ref="U38:W38"/>
    <mergeCell ref="X38:AA38"/>
    <mergeCell ref="AB38:AE38"/>
    <mergeCell ref="AF38:AI38"/>
    <mergeCell ref="AN9:AN11"/>
    <mergeCell ref="AO9:AO11"/>
    <mergeCell ref="A10:B11"/>
    <mergeCell ref="C10:C11"/>
    <mergeCell ref="E10:H10"/>
    <mergeCell ref="I10:L10"/>
    <mergeCell ref="M10:P10"/>
    <mergeCell ref="B12:B13"/>
    <mergeCell ref="B14:B15"/>
    <mergeCell ref="A12:A27"/>
    <mergeCell ref="Q10:T10"/>
    <mergeCell ref="U10:W10"/>
    <mergeCell ref="X10:AA10"/>
    <mergeCell ref="AJ10:AL10"/>
    <mergeCell ref="B24:B25"/>
    <mergeCell ref="B26:B27"/>
    <mergeCell ref="AB10:AE10"/>
    <mergeCell ref="AF10:AI10"/>
    <mergeCell ref="E9:AL9"/>
    <mergeCell ref="B155:Q155"/>
    <mergeCell ref="AC2:AL4"/>
    <mergeCell ref="X3:AB4"/>
    <mergeCell ref="G4:W6"/>
    <mergeCell ref="X5:AB5"/>
    <mergeCell ref="B3:C3"/>
    <mergeCell ref="A6:B6"/>
    <mergeCell ref="B2:D2"/>
    <mergeCell ref="G2:W2"/>
    <mergeCell ref="X2:AB2"/>
    <mergeCell ref="A9:D9"/>
    <mergeCell ref="AM9:AM11"/>
    <mergeCell ref="B16:B17"/>
    <mergeCell ref="B18:B19"/>
    <mergeCell ref="B20:B21"/>
    <mergeCell ref="B22:B23"/>
    <mergeCell ref="A37:D37"/>
    <mergeCell ref="E37:AL37"/>
    <mergeCell ref="AM37:AM3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VoVaN.R</dc:creator>
  <cp:lastModifiedBy>VoVaN.R</cp:lastModifiedBy>
  <dcterms:created xsi:type="dcterms:W3CDTF">2025-08-25T05:54:18Z</dcterms:created>
  <dcterms:modified xsi:type="dcterms:W3CDTF">2025-09-21T13:20:00Z</dcterms:modified>
</cp:coreProperties>
</file>